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O:\AP\411 Statistiken\411-03 Teilstatistik GEST\411-03.2 Industrie und Dienstleistungen\EV Erhebung 2024\Bericht\Publikation\"/>
    </mc:Choice>
  </mc:AlternateContent>
  <xr:revisionPtr revIDLastSave="0" documentId="13_ncr:1_{EC92426C-7EA8-4DF3-9D50-0BA1C962992D}" xr6:coauthVersionLast="47" xr6:coauthVersionMax="47" xr10:uidLastSave="{00000000-0000-0000-0000-000000000000}"/>
  <bookViews>
    <workbookView xWindow="1665" yWindow="825" windowWidth="26445" windowHeight="14340" xr2:uid="{00000000-000D-0000-FFFF-FFFF00000000}"/>
  </bookViews>
  <sheets>
    <sheet name="Titelblatt" sheetId="13" r:id="rId1"/>
    <sheet name="Sprachen" sheetId="12" state="hidden" r:id="rId2"/>
    <sheet name="Branchendefinition" sheetId="14" r:id="rId3"/>
    <sheet name="Elektrizität" sheetId="1" r:id="rId4"/>
    <sheet name="Erdgas" sheetId="3" r:id="rId5"/>
    <sheet name="Heizöl extra-leicht" sheetId="2" r:id="rId6"/>
    <sheet name="Heizöl mittel und schwer" sheetId="9" r:id="rId7"/>
    <sheet name="Industrieabfälle" sheetId="4" r:id="rId8"/>
    <sheet name="Kohle" sheetId="5" r:id="rId9"/>
    <sheet name="Fernwärme (Abgabe)" sheetId="6" r:id="rId10"/>
    <sheet name="Fernwärme (Bezug)" sheetId="7" r:id="rId11"/>
    <sheet name="Holz" sheetId="8" r:id="rId12"/>
    <sheet name="Anzahl Arbeitsstätten" sheetId="10" r:id="rId13"/>
    <sheet name="Anzahl Beschäftigte" sheetId="11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4" l="1"/>
  <c r="C26" i="11"/>
  <c r="B26" i="11"/>
  <c r="C25" i="11"/>
  <c r="B25" i="11"/>
  <c r="C24" i="11"/>
  <c r="B24" i="11"/>
  <c r="C23" i="11"/>
  <c r="B23" i="11"/>
  <c r="C22" i="11"/>
  <c r="B22" i="11"/>
  <c r="C21" i="11"/>
  <c r="B21" i="11"/>
  <c r="C20" i="11"/>
  <c r="B20" i="11"/>
  <c r="B19" i="11"/>
  <c r="C18" i="11"/>
  <c r="B18" i="11"/>
  <c r="C17" i="11"/>
  <c r="B17" i="11"/>
  <c r="C16" i="11"/>
  <c r="B16" i="11"/>
  <c r="C15" i="11"/>
  <c r="B15" i="11"/>
  <c r="C14" i="11"/>
  <c r="B14" i="11"/>
  <c r="C13" i="11"/>
  <c r="B13" i="11"/>
  <c r="C12" i="11"/>
  <c r="B12" i="11"/>
  <c r="C11" i="11"/>
  <c r="B11" i="11"/>
  <c r="C10" i="11"/>
  <c r="B10" i="11"/>
  <c r="C9" i="11"/>
  <c r="B9" i="11"/>
  <c r="C8" i="11"/>
  <c r="B8" i="11"/>
  <c r="C7" i="11"/>
  <c r="B7" i="11"/>
  <c r="B6" i="11"/>
  <c r="B5" i="11"/>
  <c r="C4" i="11"/>
  <c r="B4" i="11"/>
  <c r="A4" i="11"/>
  <c r="A1" i="11"/>
  <c r="C26" i="10"/>
  <c r="B26" i="10"/>
  <c r="C25" i="10"/>
  <c r="B25" i="10"/>
  <c r="C24" i="10"/>
  <c r="B24" i="10"/>
  <c r="C23" i="10"/>
  <c r="B23" i="10"/>
  <c r="C22" i="10"/>
  <c r="B22" i="10"/>
  <c r="C21" i="10"/>
  <c r="B21" i="10"/>
  <c r="C20" i="10"/>
  <c r="B20" i="10"/>
  <c r="B19" i="10"/>
  <c r="C18" i="10"/>
  <c r="B18" i="10"/>
  <c r="C17" i="10"/>
  <c r="B17" i="10"/>
  <c r="C16" i="10"/>
  <c r="B16" i="10"/>
  <c r="C15" i="10"/>
  <c r="B15" i="10"/>
  <c r="C14" i="10"/>
  <c r="B14" i="10"/>
  <c r="C13" i="10"/>
  <c r="B13" i="10"/>
  <c r="C12" i="10"/>
  <c r="B12" i="10"/>
  <c r="C11" i="10"/>
  <c r="B11" i="10"/>
  <c r="C10" i="10"/>
  <c r="B10" i="10"/>
  <c r="C9" i="10"/>
  <c r="B9" i="10"/>
  <c r="C8" i="10"/>
  <c r="B8" i="10"/>
  <c r="C7" i="10"/>
  <c r="B7" i="10"/>
  <c r="B6" i="10"/>
  <c r="B5" i="10"/>
  <c r="C4" i="10"/>
  <c r="B4" i="10"/>
  <c r="A4" i="10"/>
  <c r="A1" i="10"/>
  <c r="C26" i="8"/>
  <c r="B26" i="8"/>
  <c r="C25" i="8"/>
  <c r="B25" i="8"/>
  <c r="C24" i="8"/>
  <c r="B24" i="8"/>
  <c r="C23" i="8"/>
  <c r="B23" i="8"/>
  <c r="C22" i="8"/>
  <c r="B22" i="8"/>
  <c r="C21" i="8"/>
  <c r="B21" i="8"/>
  <c r="C20" i="8"/>
  <c r="B20" i="8"/>
  <c r="B19" i="8"/>
  <c r="C18" i="8"/>
  <c r="B18" i="8"/>
  <c r="C17" i="8"/>
  <c r="B17" i="8"/>
  <c r="C16" i="8"/>
  <c r="B16" i="8"/>
  <c r="C15" i="8"/>
  <c r="B15" i="8"/>
  <c r="C14" i="8"/>
  <c r="B14" i="8"/>
  <c r="C13" i="8"/>
  <c r="B13" i="8"/>
  <c r="C12" i="8"/>
  <c r="B12" i="8"/>
  <c r="C11" i="8"/>
  <c r="B11" i="8"/>
  <c r="C10" i="8"/>
  <c r="B10" i="8"/>
  <c r="C9" i="8"/>
  <c r="B9" i="8"/>
  <c r="C8" i="8"/>
  <c r="B8" i="8"/>
  <c r="C7" i="8"/>
  <c r="B7" i="8"/>
  <c r="B6" i="8"/>
  <c r="B5" i="8"/>
  <c r="C4" i="8"/>
  <c r="B4" i="8"/>
  <c r="A4" i="8"/>
  <c r="A2" i="8"/>
  <c r="A1" i="8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B19" i="7"/>
  <c r="C18" i="7"/>
  <c r="B18" i="7"/>
  <c r="C17" i="7"/>
  <c r="B17" i="7"/>
  <c r="C16" i="7"/>
  <c r="B16" i="7"/>
  <c r="C15" i="7"/>
  <c r="B15" i="7"/>
  <c r="C14" i="7"/>
  <c r="B14" i="7"/>
  <c r="C13" i="7"/>
  <c r="B13" i="7"/>
  <c r="C12" i="7"/>
  <c r="B12" i="7"/>
  <c r="C11" i="7"/>
  <c r="B11" i="7"/>
  <c r="C10" i="7"/>
  <c r="B10" i="7"/>
  <c r="C9" i="7"/>
  <c r="B9" i="7"/>
  <c r="C8" i="7"/>
  <c r="B8" i="7"/>
  <c r="C7" i="7"/>
  <c r="B7" i="7"/>
  <c r="B6" i="7"/>
  <c r="B5" i="7"/>
  <c r="C4" i="7"/>
  <c r="B4" i="7"/>
  <c r="A4" i="7"/>
  <c r="A2" i="7"/>
  <c r="A1" i="7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B19" i="6"/>
  <c r="C18" i="6"/>
  <c r="B18" i="6"/>
  <c r="C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B6" i="6"/>
  <c r="B5" i="6"/>
  <c r="C4" i="6"/>
  <c r="B4" i="6"/>
  <c r="A4" i="6"/>
  <c r="A2" i="6"/>
  <c r="A1" i="6"/>
  <c r="C26" i="5"/>
  <c r="B26" i="5"/>
  <c r="C25" i="5"/>
  <c r="B25" i="5"/>
  <c r="C24" i="5"/>
  <c r="B24" i="5"/>
  <c r="C23" i="5"/>
  <c r="B23" i="5"/>
  <c r="C22" i="5"/>
  <c r="B22" i="5"/>
  <c r="C21" i="5"/>
  <c r="B21" i="5"/>
  <c r="C20" i="5"/>
  <c r="B20" i="5"/>
  <c r="B19" i="5"/>
  <c r="C18" i="5"/>
  <c r="B18" i="5"/>
  <c r="C17" i="5"/>
  <c r="B17" i="5"/>
  <c r="C16" i="5"/>
  <c r="B16" i="5"/>
  <c r="C15" i="5"/>
  <c r="B15" i="5"/>
  <c r="C14" i="5"/>
  <c r="B14" i="5"/>
  <c r="C13" i="5"/>
  <c r="B13" i="5"/>
  <c r="C12" i="5"/>
  <c r="B12" i="5"/>
  <c r="C11" i="5"/>
  <c r="B11" i="5"/>
  <c r="C10" i="5"/>
  <c r="B10" i="5"/>
  <c r="C9" i="5"/>
  <c r="B9" i="5"/>
  <c r="C8" i="5"/>
  <c r="B8" i="5"/>
  <c r="C7" i="5"/>
  <c r="B7" i="5"/>
  <c r="B6" i="5"/>
  <c r="B5" i="5"/>
  <c r="C4" i="5"/>
  <c r="B4" i="5"/>
  <c r="A4" i="5"/>
  <c r="A2" i="5"/>
  <c r="A1" i="5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B6" i="4"/>
  <c r="B5" i="4"/>
  <c r="C4" i="4"/>
  <c r="B4" i="4"/>
  <c r="A4" i="4"/>
  <c r="A2" i="4"/>
  <c r="A1" i="4"/>
  <c r="C26" i="9"/>
  <c r="B26" i="9"/>
  <c r="C25" i="9"/>
  <c r="B25" i="9"/>
  <c r="C24" i="9"/>
  <c r="B24" i="9"/>
  <c r="C23" i="9"/>
  <c r="B23" i="9"/>
  <c r="C22" i="9"/>
  <c r="B22" i="9"/>
  <c r="C21" i="9"/>
  <c r="B21" i="9"/>
  <c r="C20" i="9"/>
  <c r="B20" i="9"/>
  <c r="B19" i="9"/>
  <c r="C18" i="9"/>
  <c r="B18" i="9"/>
  <c r="C17" i="9"/>
  <c r="B17" i="9"/>
  <c r="C16" i="9"/>
  <c r="B16" i="9"/>
  <c r="C15" i="9"/>
  <c r="B15" i="9"/>
  <c r="C14" i="9"/>
  <c r="B14" i="9"/>
  <c r="C13" i="9"/>
  <c r="B13" i="9"/>
  <c r="C12" i="9"/>
  <c r="B12" i="9"/>
  <c r="C11" i="9"/>
  <c r="B11" i="9"/>
  <c r="C10" i="9"/>
  <c r="B10" i="9"/>
  <c r="C9" i="9"/>
  <c r="B9" i="9"/>
  <c r="C8" i="9"/>
  <c r="B8" i="9"/>
  <c r="C7" i="9"/>
  <c r="B7" i="9"/>
  <c r="B6" i="9"/>
  <c r="B5" i="9"/>
  <c r="C4" i="9"/>
  <c r="B4" i="9"/>
  <c r="A4" i="9"/>
  <c r="A2" i="9"/>
  <c r="A1" i="9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B6" i="2"/>
  <c r="B5" i="2"/>
  <c r="C4" i="2"/>
  <c r="B4" i="2"/>
  <c r="A4" i="2"/>
  <c r="A2" i="2"/>
  <c r="A1" i="2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B6" i="3"/>
  <c r="B5" i="3"/>
  <c r="C4" i="3"/>
  <c r="B4" i="3"/>
  <c r="A4" i="3"/>
  <c r="A2" i="3"/>
  <c r="A1" i="3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B6" i="1"/>
  <c r="B5" i="1"/>
  <c r="C4" i="1"/>
  <c r="B4" i="1"/>
  <c r="A4" i="1"/>
  <c r="A2" i="1"/>
  <c r="A1" i="1"/>
  <c r="B28" i="14"/>
  <c r="B27" i="14"/>
  <c r="B26" i="14"/>
  <c r="C22" i="14"/>
  <c r="C21" i="14"/>
  <c r="C20" i="14"/>
  <c r="C19" i="14"/>
  <c r="C18" i="14"/>
  <c r="C17" i="14"/>
  <c r="B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B5" i="14"/>
  <c r="E4" i="14"/>
  <c r="D4" i="14"/>
  <c r="C4" i="14"/>
  <c r="B4" i="14"/>
  <c r="B2" i="14"/>
  <c r="H2" i="12"/>
  <c r="C8" i="13" s="1" a="1"/>
  <c r="C8" i="13" s="1"/>
  <c r="C42" i="13"/>
  <c r="C41" i="13"/>
  <c r="C40" i="13"/>
  <c r="C38" i="13"/>
  <c r="C37" i="13"/>
  <c r="C36" i="13"/>
  <c r="C33" i="13"/>
  <c r="C30" i="13"/>
  <c r="C28" i="13"/>
  <c r="C26" i="13"/>
  <c r="C25" i="13"/>
  <c r="C22" i="13"/>
  <c r="C21" i="13"/>
  <c r="C19" i="13"/>
  <c r="C13" i="13"/>
  <c r="C11" i="13"/>
  <c r="G8" i="13"/>
  <c r="G5" i="13"/>
  <c r="G4" i="13"/>
  <c r="G3" i="13"/>
</calcChain>
</file>

<file path=xl/sharedStrings.xml><?xml version="1.0" encoding="utf-8"?>
<sst xmlns="http://schemas.openxmlformats.org/spreadsheetml/2006/main" count="269" uniqueCount="232">
  <si>
    <t>BranchenNr.</t>
  </si>
  <si>
    <t>Branchenname</t>
  </si>
  <si>
    <t>Sektor</t>
  </si>
  <si>
    <t>1_19</t>
  </si>
  <si>
    <t>Total</t>
  </si>
  <si>
    <t>1_12</t>
  </si>
  <si>
    <t>Total (Industrie)</t>
  </si>
  <si>
    <t>Nahrungsmittel</t>
  </si>
  <si>
    <t>Industrie</t>
  </si>
  <si>
    <t>Textil und Leder</t>
  </si>
  <si>
    <t>Papier und Druck</t>
  </si>
  <si>
    <t>Chemie und Pharma</t>
  </si>
  <si>
    <t>Zement und Beton</t>
  </si>
  <si>
    <t>Andere Nicht-Eisen-Mineralien</t>
  </si>
  <si>
    <t>Metall und Eisen</t>
  </si>
  <si>
    <t>Nicht-Eisen-Metalle</t>
  </si>
  <si>
    <t>Metall und Geräte</t>
  </si>
  <si>
    <t>Maschinen</t>
  </si>
  <si>
    <t>Andere Industrien</t>
  </si>
  <si>
    <t>Bau</t>
  </si>
  <si>
    <t>13_19</t>
  </si>
  <si>
    <t>Total (Dienstleistungen)</t>
  </si>
  <si>
    <t>Handel</t>
  </si>
  <si>
    <t>Dienstleistungen</t>
  </si>
  <si>
    <t>Gastgewerbe</t>
  </si>
  <si>
    <t>Kredite und Versicherungen</t>
  </si>
  <si>
    <t>Verwaltung</t>
  </si>
  <si>
    <t>Unterricht</t>
  </si>
  <si>
    <t>Gesundheits- und Sozialwesen</t>
  </si>
  <si>
    <t>Andere Dienstleistungen</t>
  </si>
  <si>
    <t>Français</t>
  </si>
  <si>
    <t>N° de branche</t>
  </si>
  <si>
    <t>Nom de la branche</t>
  </si>
  <si>
    <t>Secteur</t>
  </si>
  <si>
    <t>Settore</t>
  </si>
  <si>
    <t>Industria</t>
  </si>
  <si>
    <t>Services</t>
  </si>
  <si>
    <t>Servizi</t>
  </si>
  <si>
    <t>Totale</t>
  </si>
  <si>
    <t>Total (industrie)</t>
  </si>
  <si>
    <t>Totale (industria)</t>
  </si>
  <si>
    <t>Produits alimentaires</t>
  </si>
  <si>
    <t>Prodotti alimentari</t>
  </si>
  <si>
    <t>Textile et cuir</t>
  </si>
  <si>
    <t>Tessile e cuoio</t>
  </si>
  <si>
    <t>Papier et impression</t>
  </si>
  <si>
    <t>Carta e stampa</t>
  </si>
  <si>
    <t>Chimie et pharmacie</t>
  </si>
  <si>
    <t>Prodotti chimici e farmaceutici</t>
  </si>
  <si>
    <t>Ciment et béton</t>
  </si>
  <si>
    <t>Cemento e calcestruzzo</t>
  </si>
  <si>
    <t>Autres minéraux non ferreux</t>
  </si>
  <si>
    <t>Altri minerali non ferrosi</t>
  </si>
  <si>
    <t>Métaux et fer</t>
  </si>
  <si>
    <t>Metallo e ferro</t>
  </si>
  <si>
    <t>Métaux non ferreux</t>
  </si>
  <si>
    <t>Metalli non ferrosi</t>
  </si>
  <si>
    <t>Métal et appareils</t>
  </si>
  <si>
    <t>Metalli e apparecchi</t>
  </si>
  <si>
    <t>Machines</t>
  </si>
  <si>
    <t>Autres industries</t>
  </si>
  <si>
    <t>Altre industrie</t>
  </si>
  <si>
    <t>Construction</t>
  </si>
  <si>
    <t>Costruzioni</t>
  </si>
  <si>
    <t>Total (services)</t>
  </si>
  <si>
    <t>Totale (servizi)</t>
  </si>
  <si>
    <t>Commerce</t>
  </si>
  <si>
    <t>Commercio</t>
  </si>
  <si>
    <t>Hôtellerie et restauration</t>
  </si>
  <si>
    <t>Ristorazione</t>
  </si>
  <si>
    <t>Crédit et assurances</t>
  </si>
  <si>
    <t>Credito e assicurazioni</t>
  </si>
  <si>
    <t>Administration</t>
  </si>
  <si>
    <t>Amministrazione</t>
  </si>
  <si>
    <t>Enseignement</t>
  </si>
  <si>
    <t>Istruzione</t>
  </si>
  <si>
    <t>Santé et action sociale</t>
  </si>
  <si>
    <t>Servizi sanitari e sociali</t>
  </si>
  <si>
    <t>Autres services</t>
  </si>
  <si>
    <t>Altri servizi</t>
  </si>
  <si>
    <t>Sprache</t>
  </si>
  <si>
    <t>Deutsch</t>
  </si>
  <si>
    <t>Italiano</t>
  </si>
  <si>
    <t>Sprache auswählen:</t>
  </si>
  <si>
    <t>Energieverbrauch in der Industrie und im Dienstleistungssektor</t>
  </si>
  <si>
    <t>Datentabellen</t>
  </si>
  <si>
    <t>Auftraggeber:</t>
  </si>
  <si>
    <t>Bundesamt für Energie BFE, 3003 Bern</t>
  </si>
  <si>
    <t>Auftragnehmer:</t>
  </si>
  <si>
    <t>Helbling Beratung + Bauplanung AG, 8048 Zürich</t>
  </si>
  <si>
    <t>Polyquest AG, 3014 Bern</t>
  </si>
  <si>
    <t>Bundesamt für Statistik BFS, 2010 Neuchâtel</t>
  </si>
  <si>
    <t>Autoren:</t>
  </si>
  <si>
    <t>Christian Del Taglia, Helbling Beratung + Bauplanung AG</t>
  </si>
  <si>
    <t>Sylvia Sommer, Polyquest AG</t>
  </si>
  <si>
    <t>Athanassia Chalimourda, Bundesamt für Statistik BFS</t>
  </si>
  <si>
    <t>Silvia Doytchinov, Bundesamt für Energie BFE</t>
  </si>
  <si>
    <t>Erica Madonna, Bundesamt für Energie BFE</t>
  </si>
  <si>
    <t>Bundesamt für Energie BFE</t>
  </si>
  <si>
    <t>Mühlestrasse 4, CH-3063 Ittigen • Postadresse: CH-3003 Bern</t>
  </si>
  <si>
    <t>Tel. 058 462 56 11 • contact@bfe.admin.ch • www.bfe.admin.ch</t>
  </si>
  <si>
    <t>Der vollständige Bericht kann unter www.bfe.admin.ch heruntergeladen werden.</t>
  </si>
  <si>
    <t>Hochgerechnete Daten [TJ]</t>
  </si>
  <si>
    <t>Vollerhobene Daten [TJ]</t>
  </si>
  <si>
    <t>Données extrapolées [TJ]</t>
  </si>
  <si>
    <t>Dati estrapolati [TJ]</t>
  </si>
  <si>
    <t>Eidgenössisches Departement</t>
  </si>
  <si>
    <t>für Umwelt, Verkehr, Energie und</t>
  </si>
  <si>
    <t>Kommunikation UVEK</t>
  </si>
  <si>
    <t>Consumo energetico nell'industria e nel settore dei servizi</t>
  </si>
  <si>
    <t>Tableaux de données</t>
  </si>
  <si>
    <t>Le rapport complet peut être téléchargé sur le site www.bfe.admin.ch.</t>
  </si>
  <si>
    <t>Il rapporto completo può essere scaricato all'indirizzo www.bfe.admin.ch.</t>
  </si>
  <si>
    <t>Committente:</t>
  </si>
  <si>
    <t>Autori:</t>
  </si>
  <si>
    <t>Ufficio federale dell'energia UFE</t>
  </si>
  <si>
    <t>Office Fédéral de l'Energie OFEN</t>
  </si>
  <si>
    <t>Tél. 058 462 56 11 • contact@bfe.admin.ch • www.bfe.admin.ch</t>
  </si>
  <si>
    <t>Auteurs:</t>
  </si>
  <si>
    <t>Office Fédéral de l'Energie OFEN, 3003 Berne</t>
  </si>
  <si>
    <t>Juillet</t>
  </si>
  <si>
    <t>Juli</t>
  </si>
  <si>
    <t>Luglio</t>
  </si>
  <si>
    <t>Seleziona la lingua:</t>
  </si>
  <si>
    <t>Sélectionnez la langue :</t>
  </si>
  <si>
    <t xml:space="preserve">Themen Energiestatistiken, Rubrik "Teilstatistiken" =&gt; "Energieverbrauchsstatistik in der Industrie und im Dienstleistungssektor" </t>
  </si>
  <si>
    <t xml:space="preserve">Tema Statistiche energetiche, Rubrica "Statistiche parziali" =&gt; "Statistica del consumo energetico nel settore industriale e dei servizi" </t>
  </si>
  <si>
    <t>et de la communication (DETEC)</t>
  </si>
  <si>
    <t>Il Dipartimento federale</t>
  </si>
  <si>
    <t>dell’ambiente, dei trasporti, dell’energia</t>
  </si>
  <si>
    <t>e delle comunicazioni (DATEC)</t>
  </si>
  <si>
    <t xml:space="preserve">des transports, de l'énergie </t>
  </si>
  <si>
    <t>Le Département fédéral de l'environnement,</t>
  </si>
  <si>
    <t>Consommation d’énergie dans l’industrie et les services</t>
  </si>
  <si>
    <t>Office fédéral de la statistique OFS, 2010 Neuchâtel</t>
  </si>
  <si>
    <t>Ufficio federale di statistica, 2010 Neuchâtel</t>
  </si>
  <si>
    <t>Silvia Doytchinov, Office Fédéral de l'Energie OFEN</t>
  </si>
  <si>
    <t>Erica Madonna, Office Fédéral de l'Energie OFEN</t>
  </si>
  <si>
    <t>Athanassia Chalimourda, Office Fédéral de la Statistique OFS</t>
  </si>
  <si>
    <t>Silvia Doytchinov, Ufficio Federale dell'Energia UFE</t>
  </si>
  <si>
    <t>Erica Madonna, Ufficio Federale dell'Energia UFE</t>
  </si>
  <si>
    <t>Mühlestrasse 4, CH-3063 Ittigen • Adresse postale: CH-3003 Berne</t>
  </si>
  <si>
    <t>Thèmes Statistiques de l'énergie, Rubrique "Statistiques sectorielles" =&gt; "Statistique de la consommation d’énergie dans l’industrie et les services"</t>
  </si>
  <si>
    <t>Polyquest AG, 3014 Berne</t>
  </si>
  <si>
    <t>Nicht vollerhobene Werte [TJ]</t>
  </si>
  <si>
    <t>Jahr</t>
  </si>
  <si>
    <t>10 11 12</t>
  </si>
  <si>
    <t>13 14 15</t>
  </si>
  <si>
    <t xml:space="preserve">17 18 </t>
  </si>
  <si>
    <t>20 21</t>
  </si>
  <si>
    <t>23.32 23.51 23.52</t>
  </si>
  <si>
    <t>23.11-14 23.19 23.20 23.31 23.41-44 23.49 23.61-65 23.69 23.70 23.91 23.99</t>
  </si>
  <si>
    <t>24.10 24.20 24.31-34 24.51 24.52</t>
  </si>
  <si>
    <t>25.11 25.12 25.21 25.29 25.30 25.50 25.61 25.62 25.71-73 25.91-94 25.99 26 27.11 27.12 27.20 27.31 27.32 27.33 27.40 27.90 28.23 29.31</t>
  </si>
  <si>
    <t>25.40 27.51 27.52 28.11-15 28.21 28.22 28.24 28.25 28.29 28.30 28.41 28.49 28.91-96 28.99 30.40</t>
  </si>
  <si>
    <t>07 08 09 16 22 29.10 29.20 29.32 30.11 30.12 30.20 30.30 30.91 30.92 30.99 31 32</t>
  </si>
  <si>
    <t>45 46 47 95</t>
  </si>
  <si>
    <t>55 56</t>
  </si>
  <si>
    <t>64 65 66.11 66.12 66.19 66.21 66.22 66.30</t>
  </si>
  <si>
    <t>66.29 84</t>
  </si>
  <si>
    <t>85.10 85.20 85.31 85.32 85.41 85.42 85.51-53 85.59</t>
  </si>
  <si>
    <t>75 86 87 88</t>
  </si>
  <si>
    <r>
      <t xml:space="preserve">24.41-46 </t>
    </r>
    <r>
      <rPr>
        <sz val="12"/>
        <color theme="0" tint="-0.499984740745262"/>
        <rFont val="Calibri"/>
        <family val="2"/>
        <scheme val="minor"/>
      </rPr>
      <t>24.53 24.54</t>
    </r>
  </si>
  <si>
    <t xml:space="preserve">Grau: Änderungen ab dem 26. November 2012 </t>
  </si>
  <si>
    <r>
      <rPr>
        <sz val="12"/>
        <color theme="0" tint="-0.499984740745262"/>
        <rFont val="Calibri"/>
        <family val="2"/>
        <scheme val="minor"/>
      </rPr>
      <t>41</t>
    </r>
    <r>
      <rPr>
        <sz val="12"/>
        <color rgb="FF000000"/>
        <rFont val="Calibri"/>
        <family val="2"/>
        <scheme val="minor"/>
      </rPr>
      <t xml:space="preserve"> 42 43</t>
    </r>
  </si>
  <si>
    <r>
      <rPr>
        <sz val="12"/>
        <color theme="0" tint="-0.499984740745262"/>
        <rFont val="Calibri"/>
        <family val="2"/>
        <scheme val="minor"/>
      </rPr>
      <t>33</t>
    </r>
    <r>
      <rPr>
        <sz val="12"/>
        <color rgb="FF000000"/>
        <rFont val="Calibri"/>
        <family val="2"/>
        <scheme val="minor"/>
      </rPr>
      <t xml:space="preserve"> 36 37 </t>
    </r>
    <r>
      <rPr>
        <sz val="12"/>
        <color theme="0" tint="-0.499984740745262"/>
        <rFont val="Calibri"/>
        <family val="2"/>
        <scheme val="minor"/>
      </rPr>
      <t>38</t>
    </r>
    <r>
      <rPr>
        <sz val="12"/>
        <color rgb="FF000000"/>
        <rFont val="Calibri"/>
        <family val="2"/>
        <scheme val="minor"/>
      </rPr>
      <t xml:space="preserve"> 39 49 50 51 52 53 </t>
    </r>
    <r>
      <rPr>
        <sz val="12"/>
        <color theme="0" tint="-0.499984740745262"/>
        <rFont val="Calibri"/>
        <family val="2"/>
        <scheme val="minor"/>
      </rPr>
      <t>58</t>
    </r>
    <r>
      <rPr>
        <sz val="12"/>
        <color rgb="FF000000"/>
        <rFont val="Calibri"/>
        <family val="2"/>
        <scheme val="minor"/>
      </rPr>
      <t xml:space="preserve"> 59 60 61 62 63 68 69 70 71 72 73 74 77 78 79 80 81 82 85.60 90 91 92 93 94 96</t>
    </r>
  </si>
  <si>
    <t>Zwei- oder vierstelliger NOGA-Code</t>
  </si>
  <si>
    <t>Tabelle dei dati</t>
  </si>
  <si>
    <t xml:space="preserve">Numero </t>
  </si>
  <si>
    <t>Ramo di commercio</t>
  </si>
  <si>
    <t xml:space="preserve">Fabbricazione di macchinari </t>
  </si>
  <si>
    <t>Mandatario:</t>
  </si>
  <si>
    <t>Polyquest AG, 3014 Berna</t>
  </si>
  <si>
    <t>Données incomplètes [TJ]</t>
  </si>
  <si>
    <t>Dati incompleti [TJ]</t>
  </si>
  <si>
    <t>Definition der 19 Branchen (auf Basis der NOGA2008*)</t>
  </si>
  <si>
    <t>Definizione dei 19 rami di commergio (basati sulla NOGA2008*)</t>
  </si>
  <si>
    <t>*Allgemeine Systematik der Wirtschaftszweige (NOGA)</t>
  </si>
  <si>
    <t>Données relevées dans leur intégralité [TJ]</t>
  </si>
  <si>
    <t>Dati rilevati in modo completo [TJ]</t>
  </si>
  <si>
    <t>Gris : Modifications à partir du 26 novembre 2012</t>
  </si>
  <si>
    <t>Grigio: Modifiche a partire dal 26 novembre 2012</t>
  </si>
  <si>
    <t>Nota: Dall’anno di rilevazione 2008, i codici NOGA 49, 50 e 51 (trasporti) sono esclusi dall’estrapolazione.</t>
  </si>
  <si>
    <t>Remarque: À partir de l’année de relevé 2008, les codes NOGA 49, 50 et 51 (transports) sont exclus de l’extrapolation.</t>
  </si>
  <si>
    <t xml:space="preserve">Hinweis: Ab dem Erhebungsjahr 2008 wurden die NOGA-Codes 49, 50 und 51 (Verkehr) aus der Hochrechnung ausgeschlossen </t>
  </si>
  <si>
    <t>Mandant:</t>
  </si>
  <si>
    <t>Mandataire :</t>
  </si>
  <si>
    <t>Code NOGA à deux ou quatre chiffres</t>
  </si>
  <si>
    <t>Codice NOGA a due o quattro cifre</t>
  </si>
  <si>
    <t>*Nomenclature générale des activités économiques (NOGA)</t>
  </si>
  <si>
    <t>*Nomenclatura generale delle attività economiche (NOGA)</t>
  </si>
  <si>
    <t>Mühlestrasse 4, CH-3063 Ittigen • Indirizzo postale: CH-3003 Berna</t>
  </si>
  <si>
    <t>Définition des 19 branches (sur la base de la NOGA2008*)</t>
  </si>
  <si>
    <t>Ufficio federale dell'energia UFE, 3003 Berna</t>
  </si>
  <si>
    <t>Athanassia Chalimourda, Ufficio Federale di Statistica UST</t>
  </si>
  <si>
    <t>Publi</t>
  </si>
  <si>
    <t>Elektrizität</t>
  </si>
  <si>
    <t>Erdgas</t>
  </si>
  <si>
    <t>Heizöl extra-leicht</t>
  </si>
  <si>
    <t>Industrieabfälle</t>
  </si>
  <si>
    <t>Kohle</t>
  </si>
  <si>
    <t>Fernwärme (Abgabe)</t>
  </si>
  <si>
    <t>Heizöl mittel und schwer</t>
  </si>
  <si>
    <t>Fernwärme (Bezug)</t>
  </si>
  <si>
    <t>Holz</t>
  </si>
  <si>
    <t>Électricité</t>
  </si>
  <si>
    <t>Huile de chauffage extra-légère</t>
  </si>
  <si>
    <t>Huile de chauffage moyenne/lourde</t>
  </si>
  <si>
    <t>Gaz naturel</t>
  </si>
  <si>
    <t>Déchets industriels</t>
  </si>
  <si>
    <t>Charbon</t>
  </si>
  <si>
    <t>Bois</t>
  </si>
  <si>
    <t>Nombre de lieux de travail</t>
  </si>
  <si>
    <t>Anzahl Arbeitsstätten</t>
  </si>
  <si>
    <t>Elettricità</t>
  </si>
  <si>
    <t>Gas naturale</t>
  </si>
  <si>
    <t>Olio da riscaldamento extraleggero</t>
  </si>
  <si>
    <t>Olio da riscaldamento medio/denso</t>
  </si>
  <si>
    <t>Rifiuti industriali</t>
  </si>
  <si>
    <t>Carbone</t>
  </si>
  <si>
    <t>Teleriscaldamento (erogazione)</t>
  </si>
  <si>
    <t>Teleriscaldamento (prelevamento)</t>
  </si>
  <si>
    <t>Numero di luoghi di lavoro</t>
  </si>
  <si>
    <t>Legna</t>
  </si>
  <si>
    <t>Chauffage à distance (fourniture)</t>
  </si>
  <si>
    <t>Chauffage à distance (acquisition)</t>
  </si>
  <si>
    <t>Anzahl Beschäftigte</t>
  </si>
  <si>
    <t>Nombre d'employés</t>
  </si>
  <si>
    <t>Numero di dipendenti</t>
  </si>
  <si>
    <t>Resultate 2013 -</t>
  </si>
  <si>
    <t>Résultats 2013 -</t>
  </si>
  <si>
    <t>Risultati 2013 -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</si>
</sst>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b/>
      <sz val="7.5"/>
      <color theme="1"/>
      <name val="Calibri"/>
      <family val="2"/>
    </font>
    <font>
      <b/>
      <sz val="7.5"/>
      <color rgb="FF000000"/>
      <name val="Calibri"/>
      <family val="2"/>
    </font>
    <font>
      <sz val="2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326037"/>
      <name val="Calibri"/>
      <family val="2"/>
    </font>
    <font>
      <b/>
      <sz val="10"/>
      <color rgb="FF000000"/>
      <name val="Calibri"/>
      <family val="2"/>
    </font>
    <font>
      <b/>
      <sz val="21"/>
      <color rgb="FF000000"/>
      <name val="Calibri"/>
      <family val="2"/>
    </font>
    <font>
      <sz val="21"/>
      <color theme="1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000000"/>
      <name val="Segoe UI"/>
      <family val="2"/>
    </font>
    <font>
      <u/>
      <sz val="11"/>
      <color rgb="FF0066FF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1EDC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CC"/>
      </patternFill>
    </fill>
    <fill>
      <patternFill patternType="solid">
        <fgColor rgb="FFCCCCCC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0" fontId="1" fillId="0" borderId="4" xfId="0" applyFont="1" applyBorder="1"/>
    <xf numFmtId="49" fontId="1" fillId="0" borderId="0" xfId="0" applyNumberFormat="1" applyFont="1"/>
    <xf numFmtId="0" fontId="2" fillId="0" borderId="0" xfId="0" applyFont="1"/>
    <xf numFmtId="0" fontId="4" fillId="0" borderId="0" xfId="0" applyFont="1"/>
    <xf numFmtId="0" fontId="4" fillId="0" borderId="5" xfId="0" applyFont="1" applyBorder="1"/>
    <xf numFmtId="0" fontId="5" fillId="0" borderId="0" xfId="0" applyFont="1"/>
    <xf numFmtId="0" fontId="6" fillId="0" borderId="0" xfId="0" applyFont="1"/>
    <xf numFmtId="0" fontId="2" fillId="0" borderId="6" xfId="0" applyFont="1" applyBorder="1"/>
    <xf numFmtId="0" fontId="2" fillId="0" borderId="7" xfId="0" applyFont="1" applyBorder="1"/>
    <xf numFmtId="0" fontId="1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7" fillId="0" borderId="0" xfId="0" applyFont="1"/>
    <xf numFmtId="0" fontId="7" fillId="0" borderId="5" xfId="0" applyFont="1" applyBorder="1"/>
    <xf numFmtId="0" fontId="1" fillId="2" borderId="4" xfId="0" applyFont="1" applyFill="1" applyBorder="1"/>
    <xf numFmtId="0" fontId="8" fillId="2" borderId="0" xfId="0" applyFont="1" applyFill="1"/>
    <xf numFmtId="0" fontId="1" fillId="2" borderId="0" xfId="0" applyFont="1" applyFill="1"/>
    <xf numFmtId="0" fontId="9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5" xfId="0" applyFont="1" applyFill="1" applyBorder="1"/>
    <xf numFmtId="0" fontId="1" fillId="3" borderId="4" xfId="0" applyFont="1" applyFill="1" applyBorder="1"/>
    <xf numFmtId="0" fontId="8" fillId="0" borderId="0" xfId="0" applyFont="1"/>
    <xf numFmtId="0" fontId="1" fillId="0" borderId="5" xfId="0" applyFont="1" applyBorder="1"/>
    <xf numFmtId="0" fontId="10" fillId="0" borderId="0" xfId="0" applyFont="1"/>
    <xf numFmtId="0" fontId="1" fillId="0" borderId="8" xfId="0" applyFont="1" applyBorder="1"/>
    <xf numFmtId="0" fontId="13" fillId="0" borderId="0" xfId="0" applyFont="1"/>
    <xf numFmtId="0" fontId="14" fillId="0" borderId="0" xfId="0" applyFont="1"/>
    <xf numFmtId="49" fontId="15" fillId="0" borderId="0" xfId="0" applyNumberFormat="1" applyFont="1"/>
    <xf numFmtId="0" fontId="16" fillId="0" borderId="0" xfId="0" applyFont="1"/>
    <xf numFmtId="0" fontId="15" fillId="0" borderId="0" xfId="0" applyFont="1"/>
    <xf numFmtId="0" fontId="17" fillId="0" borderId="0" xfId="0" applyFont="1" applyAlignment="1">
      <alignment vertical="top"/>
    </xf>
    <xf numFmtId="0" fontId="18" fillId="0" borderId="0" xfId="0" applyFont="1"/>
    <xf numFmtId="0" fontId="19" fillId="0" borderId="0" xfId="0" applyFont="1"/>
    <xf numFmtId="0" fontId="20" fillId="0" borderId="0" xfId="0" applyFont="1"/>
    <xf numFmtId="3" fontId="15" fillId="0" borderId="0" xfId="0" applyNumberFormat="1" applyFont="1"/>
    <xf numFmtId="0" fontId="21" fillId="4" borderId="9" xfId="0" applyFont="1" applyFill="1" applyBorder="1"/>
    <xf numFmtId="0" fontId="22" fillId="4" borderId="9" xfId="0" applyFont="1" applyFill="1" applyBorder="1"/>
    <xf numFmtId="0" fontId="23" fillId="0" borderId="0" xfId="0" applyFont="1" applyAlignment="1">
      <alignment vertical="top"/>
    </xf>
    <xf numFmtId="0" fontId="24" fillId="0" borderId="0" xfId="0" applyFont="1"/>
    <xf numFmtId="0" fontId="25" fillId="5" borderId="10" xfId="0" applyFont="1" applyFill="1" applyBorder="1" applyAlignment="1">
      <alignment vertical="center"/>
    </xf>
    <xf numFmtId="0" fontId="25" fillId="5" borderId="10" xfId="0" applyFont="1" applyFill="1" applyBorder="1" applyAlignment="1">
      <alignment horizontal="left" vertical="center" wrapText="1"/>
    </xf>
    <xf numFmtId="0" fontId="25" fillId="5" borderId="10" xfId="0" applyFont="1" applyFill="1" applyBorder="1" applyAlignment="1">
      <alignment horizontal="justify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justify" vertical="center" wrapText="1"/>
    </xf>
    <xf numFmtId="0" fontId="25" fillId="0" borderId="0" xfId="0" applyFont="1" applyAlignment="1">
      <alignment horizontal="justify" vertical="center" wrapText="1"/>
    </xf>
    <xf numFmtId="0" fontId="25" fillId="0" borderId="2" xfId="0" applyFont="1" applyBorder="1" applyAlignment="1">
      <alignment vertical="center"/>
    </xf>
    <xf numFmtId="0" fontId="25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justify" vertical="center" wrapText="1"/>
    </xf>
    <xf numFmtId="0" fontId="25" fillId="0" borderId="6" xfId="0" applyFont="1" applyBorder="1" applyAlignment="1">
      <alignment vertical="center"/>
    </xf>
    <xf numFmtId="0" fontId="25" fillId="0" borderId="6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justify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8" fillId="0" borderId="0" xfId="0" applyFont="1"/>
    <xf numFmtId="0" fontId="16" fillId="0" borderId="0" xfId="0" applyFont="1" applyAlignment="1">
      <alignment horizontal="left"/>
    </xf>
    <xf numFmtId="0" fontId="29" fillId="6" borderId="0" xfId="0" applyFont="1" applyFill="1"/>
    <xf numFmtId="0" fontId="30" fillId="0" borderId="0" xfId="0" applyFont="1"/>
    <xf numFmtId="3" fontId="16" fillId="0" borderId="0" xfId="0" applyNumberFormat="1" applyFont="1"/>
    <xf numFmtId="3" fontId="29" fillId="0" borderId="0" xfId="0" applyNumberFormat="1" applyFont="1"/>
    <xf numFmtId="0" fontId="29" fillId="7" borderId="0" xfId="0" applyFont="1" applyFill="1"/>
    <xf numFmtId="0" fontId="11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25" fillId="0" borderId="0" xfId="0" applyFont="1" applyBorder="1" applyAlignment="1">
      <alignment horizontal="left" vertical="center" wrapText="1"/>
    </xf>
  </cellXfs>
  <cellStyles count="1">
    <cellStyle name="Standard" xfId="0" builtinId="0"/>
  </cellStyles>
  <dxfs count="12"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21171</xdr:colOff>
      <xdr:row>2</xdr:row>
      <xdr:rowOff>4</xdr:rowOff>
    </xdr:from>
    <xdr:to>
      <xdr:col>3</xdr:col>
      <xdr:colOff>631802</xdr:colOff>
      <xdr:row>5</xdr:row>
      <xdr:rowOff>103954</xdr:rowOff>
    </xdr:to>
    <xdr:pic>
      <xdr:nvPicPr>
        <xdr:cNvPr id="2" name="Grafik 1" descr="Logo_color">
          <a:extLst>
            <a:ext uri="{FF2B5EF4-FFF2-40B4-BE49-F238E27FC236}">
              <a16:creationId xmlns:a16="http://schemas.microsoft.com/office/drawing/2014/main" id="{A445815E-02C9-4A83-A4CD-68E3625E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83171" y="328087"/>
          <a:ext cx="1711298" cy="51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023A224-7774-4AF6-8539-8C822C393FD9}" name="Tabelle3" displayName="Tabelle3" ref="G1:H2" totalsRowShown="0" headerRowDxfId="11" dataDxfId="10">
  <autoFilter ref="G1:H2" xr:uid="{4023A224-7774-4AF6-8539-8C822C393FD9}"/>
  <tableColumns count="2">
    <tableColumn id="1" xr3:uid="{EC57F1E0-A747-4991-A60C-77E2502459F1}" name="Jahr" dataDxfId="9"/>
    <tableColumn id="2" xr3:uid="{0508A071-B0EB-443C-9718-19E999BAFC3F}" name="Publi" dataDxfId="8">
      <calculatedColumnFormula>Tabelle3[[#This Row],[Jahr]]+1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9522262-CC16-43CD-845F-BC2E9FF558C3}" name="Tabelle2" displayName="Tabelle2" ref="C1:E47" totalsRowShown="0" headerRowDxfId="7" dataDxfId="6">
  <autoFilter ref="C1:E47" xr:uid="{09522262-CC16-43CD-845F-BC2E9FF558C3}"/>
  <tableColumns count="3">
    <tableColumn id="1" xr3:uid="{0D458178-CC5B-4BB8-8B53-BC0439CA573B}" name="Deutsch" dataDxfId="5"/>
    <tableColumn id="2" xr3:uid="{90489909-4306-438E-A39A-2C3FB025AAB9}" name="Français" dataDxfId="4"/>
    <tableColumn id="3" xr3:uid="{409B4D1E-EBE7-4810-9B9B-DED7C6D1495B}" name="Italiano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77717AD-EE58-423D-BA70-A2ED3D26F41E}" name="Tabelle1" displayName="Tabelle1" ref="A1:A4" totalsRowShown="0" headerRowDxfId="2" dataDxfId="1">
  <autoFilter ref="A1:A4" xr:uid="{277717AD-EE58-423D-BA70-A2ED3D26F41E}"/>
  <tableColumns count="1">
    <tableColumn id="1" xr3:uid="{6592D25F-939E-4258-89A2-2FE21F57A5EE}" name="Sprach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it/home/statistiche/industria-servizi/nomenclature/noga.html" TargetMode="External"/><Relationship Id="rId2" Type="http://schemas.openxmlformats.org/officeDocument/2006/relationships/hyperlink" Target="https://www.bfs.admin.ch/bfs/fr/home/statistiques/industrie-services/nomenclatures/noga.html" TargetMode="External"/><Relationship Id="rId1" Type="http://schemas.openxmlformats.org/officeDocument/2006/relationships/hyperlink" Target="https://www.bfs.admin.ch/bfs/de/home/statistiken/industrie-dienstleistungen/nomenklaturen/noga.html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J44"/>
  <sheetViews>
    <sheetView showGridLines="0" tabSelected="1" zoomScale="97" zoomScaleNormal="160" workbookViewId="0">
      <selection activeCell="C13" sqref="C13:H13"/>
    </sheetView>
  </sheetViews>
  <sheetFormatPr baseColWidth="10" defaultRowHeight="15" x14ac:dyDescent="0.25"/>
  <cols>
    <col min="2" max="2" width="1.5703125" customWidth="1"/>
    <col min="3" max="5" width="16.5703125" customWidth="1"/>
    <col min="6" max="6" width="15.28515625" customWidth="1"/>
    <col min="7" max="7" width="16.5703125" customWidth="1"/>
    <col min="8" max="8" width="11.140625" customWidth="1"/>
  </cols>
  <sheetData>
    <row r="2" spans="2:10" ht="10.5" customHeight="1" x14ac:dyDescent="0.25">
      <c r="B2" s="2"/>
      <c r="C2" s="3"/>
      <c r="D2" s="4"/>
      <c r="E2" s="4"/>
      <c r="F2" s="4"/>
      <c r="G2" s="5"/>
      <c r="H2" s="6"/>
      <c r="I2" s="7"/>
      <c r="J2" s="7"/>
    </row>
    <row r="3" spans="2:10" ht="10.5" customHeight="1" x14ac:dyDescent="0.25">
      <c r="B3" s="8"/>
      <c r="C3" s="7"/>
      <c r="D3" s="9"/>
      <c r="E3" s="9"/>
      <c r="F3" s="9"/>
      <c r="G3" s="10" t="str">
        <f>IF(Titelblatt!$E$19="Deutsch",Sprachen!C46,IF(Titelblatt!$E$19="Français",Sprachen!$D46,Sprachen!$E46))</f>
        <v>Eidgenössisches Departement</v>
      </c>
      <c r="H3" s="11"/>
      <c r="I3" s="7"/>
      <c r="J3" s="7"/>
    </row>
    <row r="4" spans="2:10" ht="10.5" customHeight="1" x14ac:dyDescent="0.25">
      <c r="B4" s="12"/>
      <c r="C4" s="13"/>
      <c r="D4" s="14"/>
      <c r="E4" s="14"/>
      <c r="F4" s="14"/>
      <c r="G4" s="10" t="str">
        <f>IF(Titelblatt!$E$19="Deutsch",Sprachen!C47,IF(Titelblatt!$E$19="Français",Sprachen!$D47,Sprachen!$E47))</f>
        <v>für Umwelt, Verkehr, Energie und</v>
      </c>
      <c r="H4" s="11"/>
    </row>
    <row r="5" spans="2:10" ht="10.5" customHeight="1" x14ac:dyDescent="0.25">
      <c r="B5" s="12"/>
      <c r="C5" s="13"/>
      <c r="D5" s="14"/>
      <c r="E5" s="14"/>
      <c r="F5" s="14"/>
      <c r="G5" s="10" t="str">
        <f>IF(Titelblatt!$E$19="Deutsch",Sprachen!C48,IF(Titelblatt!$E$19="Français",Sprachen!$D48,Sprachen!$E48))</f>
        <v>Kommunikation UVEK</v>
      </c>
      <c r="H5" s="11"/>
    </row>
    <row r="6" spans="2:10" ht="15" customHeight="1" x14ac:dyDescent="0.25">
      <c r="B6" s="12"/>
      <c r="C6" s="13"/>
      <c r="D6" s="14"/>
      <c r="E6" s="14"/>
      <c r="F6" s="14"/>
      <c r="G6" s="10"/>
      <c r="H6" s="11"/>
    </row>
    <row r="7" spans="2:10" ht="15" customHeight="1" x14ac:dyDescent="0.25">
      <c r="B7" s="12"/>
      <c r="C7" s="13"/>
      <c r="D7" s="14"/>
      <c r="E7" s="14"/>
      <c r="F7" s="14"/>
      <c r="G7" s="15"/>
      <c r="H7" s="16"/>
    </row>
    <row r="8" spans="2:10" ht="15" customHeight="1" x14ac:dyDescent="0.25">
      <c r="B8" s="12"/>
      <c r="C8" s="17" t="str">
        <f t="array" ref="C8">IF(Titelblatt!$E$19="Deutsch",Sprachen!$C44,IF(Titelblatt!$E$19="Français",Sprachen!$D44,Sprachen!$E44))&amp;" "&amp;Tabelle3[Publi]</f>
        <v>Juli 2025</v>
      </c>
      <c r="D8" s="14"/>
      <c r="E8" s="14"/>
      <c r="F8" s="14"/>
      <c r="G8" s="18" t="str">
        <f>IF(Titelblatt!$E$19="Deutsch",Sprachen!C41,IF(Titelblatt!$E$19="Français",Sprachen!$D41,Sprachen!$E41))</f>
        <v>Bundesamt für Energie BFE</v>
      </c>
      <c r="H8" s="16"/>
    </row>
    <row r="9" spans="2:10" ht="15" customHeight="1" x14ac:dyDescent="0.25">
      <c r="B9" s="12"/>
      <c r="C9" s="19"/>
      <c r="D9" s="19"/>
      <c r="E9" s="19"/>
      <c r="F9" s="19"/>
      <c r="G9" s="19"/>
      <c r="H9" s="20"/>
    </row>
    <row r="10" spans="2:10" ht="15" customHeight="1" x14ac:dyDescent="0.25">
      <c r="B10" s="21"/>
      <c r="C10" s="14"/>
      <c r="D10" s="14"/>
      <c r="E10" s="14"/>
      <c r="F10" s="14"/>
      <c r="G10" s="14"/>
      <c r="H10" s="22"/>
    </row>
    <row r="11" spans="2:10" ht="59.25" customHeight="1" x14ac:dyDescent="0.25">
      <c r="B11" s="12"/>
      <c r="C11" s="73" t="str">
        <f>IF(Titelblatt!$E$19="Deutsch",Sprachen!C32,IF(Titelblatt!$E$19="Français",Sprachen!$D32,Sprachen!$E32))</f>
        <v>Energieverbrauch in der Industrie und im Dienstleistungssektor</v>
      </c>
      <c r="D11" s="73"/>
      <c r="E11" s="73"/>
      <c r="F11" s="73"/>
      <c r="G11" s="73"/>
      <c r="H11" s="74"/>
    </row>
    <row r="12" spans="2:10" x14ac:dyDescent="0.25">
      <c r="B12" s="12"/>
      <c r="C12" s="14"/>
      <c r="D12" s="14"/>
      <c r="E12" s="14"/>
      <c r="F12" s="14"/>
      <c r="G12" s="14"/>
      <c r="H12" s="23"/>
    </row>
    <row r="13" spans="2:10" ht="26.25" customHeight="1" x14ac:dyDescent="0.25">
      <c r="B13" s="12"/>
      <c r="C13" s="75" t="str">
        <f>IF(Titelblatt!$E$19="Deutsch",Sprachen!C33,IF(Titelblatt!$E$19="Français",Sprachen!$D33,Sprachen!$E33))&amp;" "&amp;Sprachen!G2</f>
        <v>Resultate 2013 - 2024</v>
      </c>
      <c r="D13" s="75"/>
      <c r="E13" s="75"/>
      <c r="F13" s="75"/>
      <c r="G13" s="75"/>
      <c r="H13" s="76"/>
    </row>
    <row r="14" spans="2:10" x14ac:dyDescent="0.25">
      <c r="B14" s="12"/>
      <c r="C14" s="14"/>
      <c r="D14" s="14"/>
      <c r="E14" s="14"/>
      <c r="F14" s="14"/>
      <c r="G14" s="14"/>
      <c r="H14" s="23"/>
    </row>
    <row r="15" spans="2:10" x14ac:dyDescent="0.25">
      <c r="B15" s="12"/>
      <c r="C15" s="14"/>
      <c r="D15" s="14"/>
      <c r="E15" s="14"/>
      <c r="F15" s="14"/>
      <c r="G15" s="14"/>
      <c r="H15" s="23"/>
    </row>
    <row r="16" spans="2:10" ht="26.25" customHeight="1" x14ac:dyDescent="0.45">
      <c r="B16" s="12"/>
      <c r="C16" s="24"/>
      <c r="D16" s="24"/>
      <c r="E16" s="24"/>
      <c r="F16" s="24"/>
      <c r="G16" s="24"/>
      <c r="H16" s="25"/>
    </row>
    <row r="17" spans="2:8" x14ac:dyDescent="0.25">
      <c r="B17" s="12"/>
      <c r="C17" s="19"/>
      <c r="D17" s="19"/>
      <c r="E17" s="19"/>
      <c r="F17" s="19"/>
      <c r="G17" s="19"/>
      <c r="H17" s="20"/>
    </row>
    <row r="18" spans="2:8" x14ac:dyDescent="0.25">
      <c r="B18" s="21"/>
      <c r="C18" s="14"/>
      <c r="D18" s="14"/>
      <c r="E18" s="14"/>
      <c r="F18" s="14"/>
      <c r="G18" s="14"/>
      <c r="H18" s="23"/>
    </row>
    <row r="19" spans="2:8" x14ac:dyDescent="0.25">
      <c r="B19" s="26"/>
      <c r="C19" s="27" t="str">
        <f>IF(Titelblatt!$E$19="Deutsch",Sprachen!$C45,IF(Titelblatt!$E$19="Français",Sprachen!$D45,Sprachen!$E45))</f>
        <v>Sprache auswählen:</v>
      </c>
      <c r="D19" s="28"/>
      <c r="E19" s="29" t="s">
        <v>81</v>
      </c>
      <c r="F19" s="30"/>
      <c r="G19" s="30"/>
      <c r="H19" s="31"/>
    </row>
    <row r="20" spans="2:8" x14ac:dyDescent="0.25">
      <c r="B20" s="12"/>
      <c r="C20" s="14"/>
      <c r="D20" s="14"/>
      <c r="E20" s="14"/>
      <c r="F20" s="14"/>
      <c r="G20" s="14"/>
      <c r="H20" s="23"/>
    </row>
    <row r="21" spans="2:8" x14ac:dyDescent="0.25">
      <c r="B21" s="32"/>
      <c r="C21" s="77" t="str">
        <f>IF(Titelblatt!$E$19="Deutsch",Sprachen!C35,IF(Titelblatt!$E$19="Français",Sprachen!$D35,Sprachen!$E35))</f>
        <v>Der vollständige Bericht kann unter www.bfe.admin.ch heruntergeladen werden.</v>
      </c>
      <c r="D21" s="77"/>
      <c r="E21" s="77"/>
      <c r="F21" s="77"/>
      <c r="G21" s="77"/>
      <c r="H21" s="78"/>
    </row>
    <row r="22" spans="2:8" ht="31.5" customHeight="1" x14ac:dyDescent="0.25">
      <c r="B22" s="32"/>
      <c r="C22" s="79" t="str">
        <f>IF(Titelblatt!$E$19="Deutsch",Sprachen!C36,IF(Titelblatt!$E$19="Français",Sprachen!$D36,Sprachen!$E36))</f>
        <v xml:space="preserve">Themen Energiestatistiken, Rubrik "Teilstatistiken" =&gt; "Energieverbrauchsstatistik in der Industrie und im Dienstleistungssektor" </v>
      </c>
      <c r="D22" s="79"/>
      <c r="E22" s="79"/>
      <c r="F22" s="79"/>
      <c r="G22" s="79"/>
      <c r="H22" s="80"/>
    </row>
    <row r="23" spans="2:8" x14ac:dyDescent="0.25">
      <c r="B23" s="12"/>
      <c r="C23" s="14"/>
      <c r="D23" s="14"/>
      <c r="E23" s="14"/>
      <c r="F23" s="14"/>
      <c r="G23" s="14"/>
      <c r="H23" s="23"/>
    </row>
    <row r="24" spans="2:8" x14ac:dyDescent="0.25">
      <c r="B24" s="12"/>
      <c r="C24" s="14"/>
      <c r="D24" s="14"/>
      <c r="E24" s="14"/>
      <c r="F24" s="14"/>
      <c r="G24" s="14"/>
      <c r="H24" s="23"/>
    </row>
    <row r="25" spans="2:8" x14ac:dyDescent="0.25">
      <c r="B25" s="12"/>
      <c r="C25" s="33" t="str">
        <f>IF(Titelblatt!$E$19="Deutsch",Sprachen!C37,IF(Titelblatt!$E$19="Français",Sprachen!$D37,Sprachen!$E37))</f>
        <v>Auftraggeber:</v>
      </c>
      <c r="H25" s="34"/>
    </row>
    <row r="26" spans="2:8" x14ac:dyDescent="0.25">
      <c r="B26" s="12"/>
      <c r="C26" s="1" t="str">
        <f>IF(Titelblatt!$E$19="Deutsch",Sprachen!C38,IF(Titelblatt!$E$19="Français",Sprachen!$D38,Sprachen!$E38))</f>
        <v>Bundesamt für Energie BFE, 3003 Bern</v>
      </c>
      <c r="H26" s="34"/>
    </row>
    <row r="27" spans="2:8" x14ac:dyDescent="0.25">
      <c r="B27" s="12"/>
      <c r="H27" s="34"/>
    </row>
    <row r="28" spans="2:8" x14ac:dyDescent="0.25">
      <c r="B28" s="12"/>
      <c r="C28" s="33" t="str">
        <f>IF(Titelblatt!$E$19="Deutsch",Sprachen!C39,IF(Titelblatt!$E$19="Français",Sprachen!$D39,Sprachen!$E39))</f>
        <v>Auftragnehmer:</v>
      </c>
      <c r="H28" s="34"/>
    </row>
    <row r="29" spans="2:8" x14ac:dyDescent="0.25">
      <c r="B29" s="12"/>
      <c r="C29" s="1" t="s">
        <v>89</v>
      </c>
      <c r="H29" s="34"/>
    </row>
    <row r="30" spans="2:8" x14ac:dyDescent="0.25">
      <c r="B30" s="12"/>
      <c r="C30" s="1" t="str">
        <f>IF(Titelblatt!$E$19="Deutsch",Sprachen!C53,IF(Titelblatt!$E$19="Français",Sprachen!$D53,Sprachen!$E53))</f>
        <v>Polyquest AG, 3014 Bern</v>
      </c>
      <c r="H30" s="34"/>
    </row>
    <row r="31" spans="2:8" x14ac:dyDescent="0.25">
      <c r="B31" s="12"/>
      <c r="H31" s="34"/>
    </row>
    <row r="32" spans="2:8" x14ac:dyDescent="0.25">
      <c r="B32" s="12"/>
      <c r="H32" s="34"/>
    </row>
    <row r="33" spans="2:8" x14ac:dyDescent="0.25">
      <c r="B33" s="12"/>
      <c r="C33" s="33" t="str">
        <f>IF(Titelblatt!$E$19="Deutsch",Sprachen!C40,IF(Titelblatt!$E$19="Français",Sprachen!$D40,Sprachen!$E40))</f>
        <v>Autoren:</v>
      </c>
      <c r="H33" s="34"/>
    </row>
    <row r="34" spans="2:8" x14ac:dyDescent="0.25">
      <c r="B34" s="12"/>
      <c r="C34" s="1" t="s">
        <v>93</v>
      </c>
      <c r="H34" s="34"/>
    </row>
    <row r="35" spans="2:8" x14ac:dyDescent="0.25">
      <c r="B35" s="12"/>
      <c r="C35" s="1" t="s">
        <v>94</v>
      </c>
      <c r="H35" s="34"/>
    </row>
    <row r="36" spans="2:8" x14ac:dyDescent="0.25">
      <c r="B36" s="12"/>
      <c r="C36" s="1" t="str">
        <f>IF(Titelblatt!$E$19="Deutsch",Sprachen!C50,IF(Titelblatt!$E$19="Français",Sprachen!$D50,Sprachen!$E50))</f>
        <v>Athanassia Chalimourda, Bundesamt für Statistik BFS</v>
      </c>
      <c r="H36" s="34"/>
    </row>
    <row r="37" spans="2:8" x14ac:dyDescent="0.25">
      <c r="B37" s="12"/>
      <c r="C37" s="1" t="str">
        <f>IF(Titelblatt!$E$19="Deutsch",Sprachen!C51,IF(Titelblatt!$E$19="Français",Sprachen!$D51,Sprachen!$E51))</f>
        <v>Silvia Doytchinov, Bundesamt für Energie BFE</v>
      </c>
      <c r="H37" s="34"/>
    </row>
    <row r="38" spans="2:8" x14ac:dyDescent="0.25">
      <c r="B38" s="12"/>
      <c r="C38" s="1" t="str">
        <f>IF(Titelblatt!$E$19="Deutsch",Sprachen!C52,IF(Titelblatt!$E$19="Français",Sprachen!$D52,Sprachen!$E52))</f>
        <v>Erica Madonna, Bundesamt für Energie BFE</v>
      </c>
      <c r="H38" s="34"/>
    </row>
    <row r="39" spans="2:8" x14ac:dyDescent="0.25">
      <c r="B39" s="12"/>
      <c r="D39" s="14"/>
      <c r="E39" s="14"/>
      <c r="F39" s="14"/>
      <c r="G39" s="14"/>
      <c r="H39" s="23"/>
    </row>
    <row r="40" spans="2:8" x14ac:dyDescent="0.25">
      <c r="B40" s="12"/>
      <c r="C40" s="35" t="str">
        <f>IF(Titelblatt!$E$19="Deutsch",Sprachen!C41,IF(Titelblatt!$E$19="Français",Sprachen!$D41,Sprachen!$E41))</f>
        <v>Bundesamt für Energie BFE</v>
      </c>
      <c r="D40" s="14"/>
      <c r="E40" s="14"/>
      <c r="F40" s="14"/>
      <c r="G40" s="14"/>
      <c r="H40" s="23"/>
    </row>
    <row r="41" spans="2:8" x14ac:dyDescent="0.25">
      <c r="B41" s="12"/>
      <c r="C41" s="14" t="str">
        <f>IF(Titelblatt!$E$19="Deutsch",Sprachen!C42,IF(Titelblatt!$E$19="Français",Sprachen!$D42,Sprachen!$E42))</f>
        <v>Mühlestrasse 4, CH-3063 Ittigen • Postadresse: CH-3003 Bern</v>
      </c>
      <c r="D41" s="14"/>
      <c r="E41" s="14"/>
      <c r="F41" s="14"/>
      <c r="G41" s="14"/>
      <c r="H41" s="23"/>
    </row>
    <row r="42" spans="2:8" x14ac:dyDescent="0.25">
      <c r="B42" s="12"/>
      <c r="C42" s="14" t="str">
        <f>IF(Titelblatt!$E$19="Deutsch",Sprachen!C43,IF(Titelblatt!$E$19="Français",Sprachen!$D43,Sprachen!$E43))</f>
        <v>Tel. 058 462 56 11 • contact@bfe.admin.ch • www.bfe.admin.ch</v>
      </c>
      <c r="D42" s="14"/>
      <c r="E42" s="14"/>
      <c r="F42" s="14"/>
      <c r="G42" s="14"/>
      <c r="H42" s="23"/>
    </row>
    <row r="43" spans="2:8" x14ac:dyDescent="0.25">
      <c r="B43" s="36"/>
      <c r="C43" s="19"/>
      <c r="D43" s="19"/>
      <c r="E43" s="19"/>
      <c r="F43" s="19"/>
      <c r="G43" s="19"/>
      <c r="H43" s="20"/>
    </row>
    <row r="44" spans="2:8" x14ac:dyDescent="0.25">
      <c r="D44" s="14"/>
      <c r="E44" s="14"/>
      <c r="F44" s="14"/>
      <c r="G44" s="14"/>
      <c r="H44" s="14"/>
    </row>
  </sheetData>
  <mergeCells count="4">
    <mergeCell ref="C11:H11"/>
    <mergeCell ref="C13:H13"/>
    <mergeCell ref="C21:H21"/>
    <mergeCell ref="C22:H22"/>
  </mergeCells>
  <pageMargins left="0.7" right="0.7" top="0.78740157499999996" bottom="0.78740157499999996" header="0.3" footer="0.3"/>
  <pageSetup paperSize="9" orientation="portrait" horizontalDpi="300" verticalDpi="300"/>
  <customProperties>
    <customPr name="EpmWorksheetKeyString_GUID" r:id="rId1"/>
  </customPropertie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A5DFD5-C563-45FD-8EA2-0FA08F9D352B}">
          <x14:formula1>
            <xm:f>Sprachen!$A$2:$A$4</xm:f>
          </x14:formula1>
          <xm:sqref>E19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AAD2AE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IF(Titelblatt!$E$19="Deutsch",Sprachen!$C$67,IF(Titelblatt!$E$19="Français",Sprachen!$D$67,Sprachen!$E$67))</f>
        <v>Fernwärme (Abgabe)</v>
      </c>
    </row>
    <row r="2" spans="1:15" x14ac:dyDescent="0.25">
      <c r="A2" t="str">
        <f>IF(Titelblatt!$E$19="Deutsch",Sprachen!$C$31,IF(Titelblatt!$E$19="Français",Sprachen!$D$31,Sprachen!$E$31))</f>
        <v>Nicht vollerhobene Werte [TJ]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>
        <v>1899.170298</v>
      </c>
      <c r="E5" s="71">
        <v>1684.1243016000001</v>
      </c>
      <c r="F5" s="71">
        <v>1910.5338348</v>
      </c>
      <c r="G5" s="71">
        <v>1969.6978337554799</v>
      </c>
      <c r="H5" s="71">
        <v>2017.9653566162399</v>
      </c>
      <c r="I5" s="71">
        <v>2040.8230780199999</v>
      </c>
      <c r="J5" s="71">
        <v>1885.8678884388</v>
      </c>
      <c r="K5" s="71">
        <v>1944.4362718679999</v>
      </c>
      <c r="L5" s="71">
        <v>1973.4150384</v>
      </c>
      <c r="M5" s="71">
        <v>2030.9544791999999</v>
      </c>
      <c r="N5" s="71">
        <v>1967.4033516</v>
      </c>
      <c r="O5" s="71">
        <v>2100.4327643235501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>
        <v>1579.3032132000001</v>
      </c>
      <c r="E6" s="71">
        <v>1300.5194111999999</v>
      </c>
      <c r="F6" s="71">
        <v>1400.3195507999999</v>
      </c>
      <c r="G6" s="71">
        <v>1541.8400328</v>
      </c>
      <c r="H6" s="71">
        <v>1566.6924276</v>
      </c>
      <c r="I6" s="71">
        <v>1579.6878890400001</v>
      </c>
      <c r="J6" s="71">
        <v>1383.6350348388</v>
      </c>
      <c r="K6" s="71">
        <v>1538.816634</v>
      </c>
      <c r="L6" s="71">
        <v>1447.8879528</v>
      </c>
      <c r="M6" s="71">
        <v>1435.4921124</v>
      </c>
      <c r="N6" s="71">
        <v>1436.829894</v>
      </c>
      <c r="O6" s="71">
        <v>1438.40682864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>
        <v>103.61124</v>
      </c>
      <c r="E7" s="70">
        <v>115.3936332</v>
      </c>
      <c r="F7" s="70">
        <v>133.8660036</v>
      </c>
      <c r="G7" s="70">
        <v>153.1817748</v>
      </c>
      <c r="H7" s="70">
        <v>128.22896159999999</v>
      </c>
      <c r="I7" s="70">
        <v>120.85578719999999</v>
      </c>
      <c r="J7" s="70">
        <v>116.496702</v>
      </c>
      <c r="K7" s="70">
        <v>109.8912708</v>
      </c>
      <c r="L7" s="70">
        <v>117.476676</v>
      </c>
      <c r="M7" s="70">
        <v>114.2368128</v>
      </c>
      <c r="N7" s="70">
        <v>128.68206839999999</v>
      </c>
      <c r="O7" s="70">
        <v>126.934488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>
        <v>8.7227999999999994</v>
      </c>
      <c r="E8" s="70">
        <v>6.9993504</v>
      </c>
      <c r="F8" s="70">
        <v>4.5842400000000003</v>
      </c>
      <c r="G8" s="70">
        <v>3.1821587999999998</v>
      </c>
      <c r="H8" s="70">
        <v>14.8309848</v>
      </c>
      <c r="I8" s="70">
        <v>14.158324800000001</v>
      </c>
      <c r="J8" s="70">
        <v>16.3234584</v>
      </c>
      <c r="K8" s="70">
        <v>16.871014800000001</v>
      </c>
      <c r="L8" s="70">
        <v>17.325140399999999</v>
      </c>
      <c r="M8" s="70">
        <v>7.7026931999999997</v>
      </c>
      <c r="N8" s="70">
        <v>21.408642</v>
      </c>
      <c r="O8" s="70">
        <v>4.0648967999999996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>
        <v>51.4836144</v>
      </c>
      <c r="E9" s="70">
        <v>41.306763599999996</v>
      </c>
      <c r="F9" s="70">
        <v>70.490448000000001</v>
      </c>
      <c r="G9" s="70">
        <v>190.01028600000001</v>
      </c>
      <c r="H9" s="70">
        <v>183.88598400000001</v>
      </c>
      <c r="I9" s="70">
        <v>167.19940439999999</v>
      </c>
      <c r="J9" s="70">
        <v>210.13449120000001</v>
      </c>
      <c r="K9" s="70">
        <v>87.812697600000007</v>
      </c>
      <c r="L9" s="70">
        <v>85.169577599999997</v>
      </c>
      <c r="M9" s="70">
        <v>83.833696799999998</v>
      </c>
      <c r="N9" s="70">
        <v>81.028922399999999</v>
      </c>
      <c r="O9" s="70">
        <v>128.66670360000001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>
        <v>1164.6921384</v>
      </c>
      <c r="E10" s="70">
        <v>905.71192199999996</v>
      </c>
      <c r="F10" s="70">
        <v>969.38594639999997</v>
      </c>
      <c r="G10" s="70">
        <v>971.08694639999999</v>
      </c>
      <c r="H10" s="70">
        <v>1029.5480628</v>
      </c>
      <c r="I10" s="70">
        <v>1043.7589296000001</v>
      </c>
      <c r="J10" s="70">
        <v>823.02431483880002</v>
      </c>
      <c r="K10" s="70">
        <v>1134.2623572</v>
      </c>
      <c r="L10" s="70">
        <v>1007.9978004</v>
      </c>
      <c r="M10" s="70">
        <v>955.87063560000001</v>
      </c>
      <c r="N10" s="70">
        <v>1001.5397316</v>
      </c>
      <c r="O10" s="70">
        <v>905.23577520000003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>
        <v>70.073571599999994</v>
      </c>
      <c r="E11" s="70">
        <v>74.867954400000002</v>
      </c>
      <c r="F11" s="70">
        <v>77.238144000000005</v>
      </c>
      <c r="G11" s="70">
        <v>84.281706</v>
      </c>
      <c r="H11" s="70">
        <v>82.938599999999994</v>
      </c>
      <c r="I11" s="70">
        <v>82.438559999999995</v>
      </c>
      <c r="J11" s="70">
        <v>83.038607999999996</v>
      </c>
      <c r="K11" s="70">
        <v>65.374196400000002</v>
      </c>
      <c r="L11" s="70">
        <v>74.125929600000006</v>
      </c>
      <c r="M11" s="70">
        <v>72.924832800000004</v>
      </c>
      <c r="N11" s="70">
        <v>68.643489599999995</v>
      </c>
      <c r="O11" s="70">
        <v>74.428953840000005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>
        <v>12.674113200000001</v>
      </c>
      <c r="E12" s="70">
        <v>10.874757600000001</v>
      </c>
      <c r="F12" s="70">
        <v>12.292383600000001</v>
      </c>
      <c r="G12" s="70">
        <v>14.5031832</v>
      </c>
      <c r="H12" s="70">
        <v>14.866347599999999</v>
      </c>
      <c r="I12" s="70">
        <v>13.352367599999999</v>
      </c>
      <c r="J12" s="70">
        <v>14.626234800000001</v>
      </c>
      <c r="K12" s="70">
        <v>14.0210352</v>
      </c>
      <c r="L12" s="70">
        <v>12.0166884</v>
      </c>
      <c r="M12" s="70">
        <v>8.1033407999999998</v>
      </c>
      <c r="N12" s="70">
        <v>7.6567715999999999</v>
      </c>
      <c r="O12" s="70">
        <v>11.247958799999999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>
        <v>32.943589199999998</v>
      </c>
      <c r="E13" s="70">
        <v>27.740390399999999</v>
      </c>
      <c r="F13" s="70">
        <v>30.061303200000001</v>
      </c>
      <c r="G13" s="70">
        <v>27.1240092</v>
      </c>
      <c r="H13" s="70">
        <v>28.871981999999999</v>
      </c>
      <c r="I13" s="70">
        <v>41.067349200000002</v>
      </c>
      <c r="J13" s="70">
        <v>37.9859796</v>
      </c>
      <c r="K13" s="70">
        <v>39.102724799999997</v>
      </c>
      <c r="L13" s="70">
        <v>40.327124400000002</v>
      </c>
      <c r="M13" s="70">
        <v>68.394567600000002</v>
      </c>
      <c r="N13" s="70">
        <v>24.6798936</v>
      </c>
      <c r="O13" s="70">
        <v>65.073196800000005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>
        <v>0.81932400000000005</v>
      </c>
      <c r="E14" s="70">
        <v>0.65088000000000001</v>
      </c>
      <c r="F14" s="70">
        <v>0.48332160000000002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0.97560000000000002</v>
      </c>
      <c r="M14" s="70">
        <v>0.86760000000000004</v>
      </c>
      <c r="N14" s="70">
        <v>0.76680000000000004</v>
      </c>
      <c r="O14" s="70">
        <v>6.9480000000000004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>
        <v>33.565482000000003</v>
      </c>
      <c r="E15" s="70">
        <v>35.060745599999997</v>
      </c>
      <c r="F15" s="70">
        <v>31.288104000000001</v>
      </c>
      <c r="G15" s="70">
        <v>24.166205999999999</v>
      </c>
      <c r="H15" s="70">
        <v>24.762798</v>
      </c>
      <c r="I15" s="70">
        <v>28.276041599999999</v>
      </c>
      <c r="J15" s="70">
        <v>22.9564944</v>
      </c>
      <c r="K15" s="70">
        <v>23.6668968</v>
      </c>
      <c r="L15" s="70">
        <v>32.238050399999999</v>
      </c>
      <c r="M15" s="70">
        <v>32.929783200000003</v>
      </c>
      <c r="N15" s="70">
        <v>21.4638372</v>
      </c>
      <c r="O15" s="70">
        <v>46.118930400000004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>
        <v>6.6678911999999997</v>
      </c>
      <c r="E16" s="70">
        <v>5.5252943999999999</v>
      </c>
      <c r="F16" s="70">
        <v>6.0435144000000003</v>
      </c>
      <c r="G16" s="70">
        <v>6.8790563999999996</v>
      </c>
      <c r="H16" s="70">
        <v>0.133128</v>
      </c>
      <c r="I16" s="70">
        <v>7.1987256000000004</v>
      </c>
      <c r="J16" s="70">
        <v>8.6849640000000008</v>
      </c>
      <c r="K16" s="70">
        <v>0.49057200000000001</v>
      </c>
      <c r="L16" s="70">
        <v>0.30032639999999999</v>
      </c>
      <c r="M16" s="70">
        <v>0.27770400000000001</v>
      </c>
      <c r="N16" s="70">
        <v>12.395829600000001</v>
      </c>
      <c r="O16" s="70">
        <v>1.6665300000000001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>
        <v>94.049449199999998</v>
      </c>
      <c r="E17" s="70">
        <v>76.228599599999995</v>
      </c>
      <c r="F17" s="70">
        <v>63.715338000000003</v>
      </c>
      <c r="G17" s="70">
        <v>65.466709199999997</v>
      </c>
      <c r="H17" s="70">
        <v>57.737818799999999</v>
      </c>
      <c r="I17" s="70">
        <v>60.43145904</v>
      </c>
      <c r="J17" s="70">
        <v>49.484739599999997</v>
      </c>
      <c r="K17" s="70">
        <v>46.175680800000002</v>
      </c>
      <c r="L17" s="70">
        <v>58.810183199999997</v>
      </c>
      <c r="M17" s="70">
        <v>87.316365599999997</v>
      </c>
      <c r="N17" s="70">
        <v>65.746411199999997</v>
      </c>
      <c r="O17" s="70">
        <v>65.317931999999999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>
        <v>0</v>
      </c>
      <c r="E18" s="70">
        <v>0.15912000000000001</v>
      </c>
      <c r="F18" s="70">
        <v>0.87080400000000002</v>
      </c>
      <c r="G18" s="70">
        <v>1.9579968000000001</v>
      </c>
      <c r="H18" s="70">
        <v>0.88775999999999999</v>
      </c>
      <c r="I18" s="70">
        <v>0.95094000000000001</v>
      </c>
      <c r="J18" s="70">
        <v>0.87904800000000005</v>
      </c>
      <c r="K18" s="70">
        <v>1.1481876</v>
      </c>
      <c r="L18" s="70">
        <v>1.1248560000000001</v>
      </c>
      <c r="M18" s="70">
        <v>3.0340799999999999</v>
      </c>
      <c r="N18" s="70">
        <v>2.8174967999999998</v>
      </c>
      <c r="O18" s="70">
        <v>2.7034631999999998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>
        <v>319.86708479999999</v>
      </c>
      <c r="E19" s="71">
        <v>383.60489039999999</v>
      </c>
      <c r="F19" s="71">
        <v>510.21428400000002</v>
      </c>
      <c r="G19" s="71">
        <v>427.85780095548</v>
      </c>
      <c r="H19" s="71">
        <v>451.27292901624003</v>
      </c>
      <c r="I19" s="71">
        <v>461.13518898000001</v>
      </c>
      <c r="J19" s="71">
        <v>502.2328536</v>
      </c>
      <c r="K19" s="71">
        <v>405.61963786799998</v>
      </c>
      <c r="L19" s="71">
        <v>525.52708559999996</v>
      </c>
      <c r="M19" s="71">
        <v>595.46236680000004</v>
      </c>
      <c r="N19" s="71">
        <v>530.57345759999998</v>
      </c>
      <c r="O19" s="71">
        <v>662.02593568354803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>
        <v>0.91755359999999997</v>
      </c>
      <c r="E20" s="70">
        <v>8.7164640000000002</v>
      </c>
      <c r="F20" s="70">
        <v>8.2705319999999993</v>
      </c>
      <c r="G20" s="70">
        <v>11.19999043548</v>
      </c>
      <c r="H20" s="70">
        <v>41.593821816240002</v>
      </c>
      <c r="I20" s="70">
        <v>5.4543996000000003</v>
      </c>
      <c r="J20" s="70">
        <v>6.2812836000000001</v>
      </c>
      <c r="K20" s="70">
        <v>5.9608331999999997</v>
      </c>
      <c r="L20" s="70">
        <v>8.7912035999999993</v>
      </c>
      <c r="M20" s="70">
        <v>16.945740000000001</v>
      </c>
      <c r="N20" s="70">
        <v>14.3448552</v>
      </c>
      <c r="O20" s="70">
        <v>18.841234483548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>
        <v>8.4790151999999992</v>
      </c>
      <c r="E21" s="70">
        <v>3.7890864</v>
      </c>
      <c r="F21" s="70">
        <v>5.0371487999999998</v>
      </c>
      <c r="G21" s="70">
        <v>3.9486240000000001</v>
      </c>
      <c r="H21" s="70">
        <v>3.3602544000000001</v>
      </c>
      <c r="I21" s="70">
        <v>3.4961796000000001</v>
      </c>
      <c r="J21" s="70">
        <v>3.6951624000000001</v>
      </c>
      <c r="K21" s="70">
        <v>0.97180920000000004</v>
      </c>
      <c r="L21" s="70">
        <v>0.97741440000000002</v>
      </c>
      <c r="M21" s="70">
        <v>0.8931924</v>
      </c>
      <c r="N21" s="70">
        <v>0.86896799999999996</v>
      </c>
      <c r="O21" s="70">
        <v>0.79320239999999997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>
        <v>0.46511639999999999</v>
      </c>
      <c r="E22" s="70">
        <v>0.32665319999999998</v>
      </c>
      <c r="F22" s="70">
        <v>1.8166644000000001</v>
      </c>
      <c r="G22" s="70">
        <v>13.3248312</v>
      </c>
      <c r="H22" s="70">
        <v>6.9133392000000002</v>
      </c>
      <c r="I22" s="70">
        <v>2.5920144000000001</v>
      </c>
      <c r="J22" s="70">
        <v>9.6502356000000002</v>
      </c>
      <c r="K22" s="70">
        <v>2.7956916000000001</v>
      </c>
      <c r="L22" s="70">
        <v>10.9556136</v>
      </c>
      <c r="M22" s="70">
        <v>3.0379499999999999</v>
      </c>
      <c r="N22" s="70">
        <v>2.9442672000000001</v>
      </c>
      <c r="O22" s="70">
        <v>5.5372643999999998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>
        <v>3.1649832</v>
      </c>
      <c r="E23" s="70">
        <v>2.5108595999999999</v>
      </c>
      <c r="F23" s="70">
        <v>6.2996796000000002</v>
      </c>
      <c r="G23" s="70">
        <v>3.3478631999999999</v>
      </c>
      <c r="H23" s="70">
        <v>1.7561448</v>
      </c>
      <c r="I23" s="70">
        <v>1.985868</v>
      </c>
      <c r="J23" s="70">
        <v>16.840472399999999</v>
      </c>
      <c r="K23" s="70">
        <v>5.6464379999999998</v>
      </c>
      <c r="L23" s="70">
        <v>7.6758227999999997</v>
      </c>
      <c r="M23" s="70">
        <v>4.8430368000000001</v>
      </c>
      <c r="N23" s="70">
        <v>4.3785971999999997</v>
      </c>
      <c r="O23" s="70">
        <v>5.2163351999999996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>
        <v>130.35638879999999</v>
      </c>
      <c r="E24" s="70">
        <v>107.8633908</v>
      </c>
      <c r="F24" s="70">
        <v>116.1930528</v>
      </c>
      <c r="G24" s="70">
        <v>122.4173736</v>
      </c>
      <c r="H24" s="70">
        <v>126.0767196</v>
      </c>
      <c r="I24" s="70">
        <v>121.905828</v>
      </c>
      <c r="J24" s="70">
        <v>117.1582956</v>
      </c>
      <c r="K24" s="70">
        <v>119.448636228</v>
      </c>
      <c r="L24" s="70">
        <v>138.559068</v>
      </c>
      <c r="M24" s="70">
        <v>97.086578399999993</v>
      </c>
      <c r="N24" s="70">
        <v>87.687079199999999</v>
      </c>
      <c r="O24" s="70">
        <v>89.217151200000004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>
        <v>111.25254959999999</v>
      </c>
      <c r="E25" s="70">
        <v>116.0357688</v>
      </c>
      <c r="F25" s="70">
        <v>114.1123032</v>
      </c>
      <c r="G25" s="70">
        <v>186.75514799999999</v>
      </c>
      <c r="H25" s="70">
        <v>153.90705600000001</v>
      </c>
      <c r="I25" s="70">
        <v>152.42755697999999</v>
      </c>
      <c r="J25" s="70">
        <v>167.93805599999999</v>
      </c>
      <c r="K25" s="70">
        <v>132.27249563999999</v>
      </c>
      <c r="L25" s="70">
        <v>154.92522959999999</v>
      </c>
      <c r="M25" s="70">
        <v>128.26731599999999</v>
      </c>
      <c r="N25" s="70">
        <v>99.648507600000002</v>
      </c>
      <c r="O25" s="70">
        <v>139.26823920000001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>
        <v>65.231477999999996</v>
      </c>
      <c r="E26" s="70">
        <v>144.36266760000001</v>
      </c>
      <c r="F26" s="70">
        <v>258.48490320000002</v>
      </c>
      <c r="G26" s="70">
        <v>86.863970519999995</v>
      </c>
      <c r="H26" s="70">
        <v>117.6655932</v>
      </c>
      <c r="I26" s="70">
        <v>173.27334239999999</v>
      </c>
      <c r="J26" s="70">
        <v>180.66934800000001</v>
      </c>
      <c r="K26" s="70">
        <v>138.52373399999999</v>
      </c>
      <c r="L26" s="70">
        <v>203.64273360000001</v>
      </c>
      <c r="M26" s="70">
        <v>344.38855319999999</v>
      </c>
      <c r="N26" s="70">
        <v>320.7011832</v>
      </c>
      <c r="O26" s="70">
        <v>403.15250880000002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AAD2AE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IF(Titelblatt!$E$19="Deutsch",Sprachen!$C$68,IF(Titelblatt!$E$19="Français",Sprachen!$D$68,Sprachen!$E$68))</f>
        <v>Fernwärme (Bezug)</v>
      </c>
    </row>
    <row r="2" spans="1:15" x14ac:dyDescent="0.25">
      <c r="A2" t="str">
        <f>IF(Titelblatt!$E$19="Deutsch",Sprachen!$C$31,IF(Titelblatt!$E$19="Français",Sprachen!$D$31,Sprachen!$E$31))</f>
        <v>Nicht vollerhobene Werte [TJ]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>
        <v>8450.0117301600003</v>
      </c>
      <c r="E5" s="71">
        <v>7853.9693559839998</v>
      </c>
      <c r="F5" s="71">
        <v>9339.6624549839999</v>
      </c>
      <c r="G5" s="71">
        <v>10795.364692770199</v>
      </c>
      <c r="H5" s="71">
        <v>11161.4018909897</v>
      </c>
      <c r="I5" s="71">
        <v>11548.859727708001</v>
      </c>
      <c r="J5" s="71">
        <v>12294.5705243496</v>
      </c>
      <c r="K5" s="71">
        <v>12003.261559308001</v>
      </c>
      <c r="L5" s="71">
        <v>13038.2675881164</v>
      </c>
      <c r="M5" s="71">
        <v>12772.919815135199</v>
      </c>
      <c r="N5" s="71">
        <v>11922.6533738083</v>
      </c>
      <c r="O5" s="71">
        <v>12721.253895121199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>
        <v>4573.7964647999997</v>
      </c>
      <c r="E6" s="71">
        <v>4247.4542565600004</v>
      </c>
      <c r="F6" s="71">
        <v>5424.2088501600001</v>
      </c>
      <c r="G6" s="71">
        <v>6117.9974748000004</v>
      </c>
      <c r="H6" s="71">
        <v>6386.3354793600001</v>
      </c>
      <c r="I6" s="71">
        <v>6503.5269838439999</v>
      </c>
      <c r="J6" s="71">
        <v>7175.7604517256004</v>
      </c>
      <c r="K6" s="71">
        <v>6840.3596396399998</v>
      </c>
      <c r="L6" s="71">
        <v>7373.2441031999997</v>
      </c>
      <c r="M6" s="71">
        <v>7599.4731711468003</v>
      </c>
      <c r="N6" s="71">
        <v>6933.1496227423204</v>
      </c>
      <c r="O6" s="71">
        <v>7446.2619035376001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>
        <v>319.01173920000002</v>
      </c>
      <c r="E7" s="70">
        <v>327.48537599999997</v>
      </c>
      <c r="F7" s="70">
        <v>377.50015079999997</v>
      </c>
      <c r="G7" s="70">
        <v>401.05676519999997</v>
      </c>
      <c r="H7" s="70">
        <v>485.8983144</v>
      </c>
      <c r="I7" s="70">
        <v>496.79903880000001</v>
      </c>
      <c r="J7" s="70">
        <v>462.82333095360002</v>
      </c>
      <c r="K7" s="70">
        <v>444.54413879999998</v>
      </c>
      <c r="L7" s="70">
        <v>643.77348480000001</v>
      </c>
      <c r="M7" s="70">
        <v>773.29102320000004</v>
      </c>
      <c r="N7" s="70">
        <v>633.70561697999995</v>
      </c>
      <c r="O7" s="70">
        <v>695.79647279999995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>
        <v>18.4329936</v>
      </c>
      <c r="E8" s="70">
        <v>13.834929600000001</v>
      </c>
      <c r="F8" s="70">
        <v>15.7158684</v>
      </c>
      <c r="G8" s="70">
        <v>14.5334772</v>
      </c>
      <c r="H8" s="70">
        <v>12.9952188</v>
      </c>
      <c r="I8" s="70">
        <v>15.732511199999999</v>
      </c>
      <c r="J8" s="70">
        <v>15.6885624</v>
      </c>
      <c r="K8" s="70">
        <v>15.6274488</v>
      </c>
      <c r="L8" s="70">
        <v>18.737236800000002</v>
      </c>
      <c r="M8" s="70">
        <v>18.88542</v>
      </c>
      <c r="N8" s="70">
        <v>17.995143672720001</v>
      </c>
      <c r="O8" s="70">
        <v>14.342238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>
        <v>1304.5999284</v>
      </c>
      <c r="E9" s="70">
        <v>1289.0469636</v>
      </c>
      <c r="F9" s="70">
        <v>2219.2182504000002</v>
      </c>
      <c r="G9" s="70">
        <v>2697.8526972</v>
      </c>
      <c r="H9" s="70">
        <v>2760.7077036000001</v>
      </c>
      <c r="I9" s="70">
        <v>2786.3097444</v>
      </c>
      <c r="J9" s="70">
        <v>2874.6505080000002</v>
      </c>
      <c r="K9" s="70">
        <v>2560.3894224000001</v>
      </c>
      <c r="L9" s="70">
        <v>2658.064914</v>
      </c>
      <c r="M9" s="70">
        <v>2589.6220293599999</v>
      </c>
      <c r="N9" s="70">
        <v>2212.9185167999999</v>
      </c>
      <c r="O9" s="70">
        <v>2446.0731208080001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>
        <v>2191.9357404000002</v>
      </c>
      <c r="E10" s="70">
        <v>1984.1453747999999</v>
      </c>
      <c r="F10" s="70">
        <v>2098.6911432000002</v>
      </c>
      <c r="G10" s="70">
        <v>2252.4106860000002</v>
      </c>
      <c r="H10" s="70">
        <v>2324.1354984</v>
      </c>
      <c r="I10" s="70">
        <v>2403.0368963999999</v>
      </c>
      <c r="J10" s="70">
        <v>3016.2149387999998</v>
      </c>
      <c r="K10" s="70">
        <v>3072.2492772000001</v>
      </c>
      <c r="L10" s="70">
        <v>3165.5395404000001</v>
      </c>
      <c r="M10" s="70">
        <v>3437.2357437599999</v>
      </c>
      <c r="N10" s="70">
        <v>3380.6100636000001</v>
      </c>
      <c r="O10" s="70">
        <v>3497.1837264000001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>
        <v>37.817024400000001</v>
      </c>
      <c r="E11" s="70">
        <v>26.3171052</v>
      </c>
      <c r="F11" s="70">
        <v>0</v>
      </c>
      <c r="G11" s="70">
        <v>0</v>
      </c>
      <c r="H11" s="70">
        <v>37.835028000000001</v>
      </c>
      <c r="I11" s="70">
        <v>33.005640239999998</v>
      </c>
      <c r="J11" s="70">
        <v>37.698613199999997</v>
      </c>
      <c r="K11" s="70">
        <v>36.891950399999999</v>
      </c>
      <c r="L11" s="70">
        <v>41.410314</v>
      </c>
      <c r="M11" s="70">
        <v>32.670986399999997</v>
      </c>
      <c r="N11" s="70">
        <v>28.863309600000001</v>
      </c>
      <c r="O11" s="70">
        <v>34.693775279999997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>
        <v>4.1703552000000004</v>
      </c>
      <c r="E12" s="70">
        <v>4.7394504</v>
      </c>
      <c r="F12" s="70">
        <v>5.0463576000000003</v>
      </c>
      <c r="G12" s="70">
        <v>5.9292828000000002</v>
      </c>
      <c r="H12" s="70">
        <v>6.2502012000000002</v>
      </c>
      <c r="I12" s="70">
        <v>17.114281200000001</v>
      </c>
      <c r="J12" s="70">
        <v>23.619592332</v>
      </c>
      <c r="K12" s="70">
        <v>21.240471599999999</v>
      </c>
      <c r="L12" s="70">
        <v>30.3062544</v>
      </c>
      <c r="M12" s="70">
        <v>31.0819428</v>
      </c>
      <c r="N12" s="70">
        <v>26.934228000000001</v>
      </c>
      <c r="O12" s="70">
        <v>33.258238200000001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>
        <v>30.366266400000001</v>
      </c>
      <c r="E13" s="70">
        <v>18.842306399999998</v>
      </c>
      <c r="F13" s="70">
        <v>17.341757999999999</v>
      </c>
      <c r="G13" s="70">
        <v>18.118339200000001</v>
      </c>
      <c r="H13" s="70">
        <v>18.3168072</v>
      </c>
      <c r="I13" s="70">
        <v>16.526905200000002</v>
      </c>
      <c r="J13" s="70">
        <v>17.455989599999999</v>
      </c>
      <c r="K13" s="70">
        <v>13.6789524</v>
      </c>
      <c r="L13" s="70">
        <v>0.96385679999999996</v>
      </c>
      <c r="M13" s="70">
        <v>0.9479592</v>
      </c>
      <c r="N13" s="70">
        <v>3.3413075999999999</v>
      </c>
      <c r="O13" s="70">
        <v>3.1207175999999999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>
        <v>4.6915272000000003</v>
      </c>
      <c r="E14" s="70">
        <v>56.5236108</v>
      </c>
      <c r="F14" s="70">
        <v>71.6188176</v>
      </c>
      <c r="G14" s="70">
        <v>3.1358160000000002</v>
      </c>
      <c r="H14" s="70">
        <v>15.8529312</v>
      </c>
      <c r="I14" s="70">
        <v>3.2088456000000001</v>
      </c>
      <c r="J14" s="70">
        <v>2.3322600000000002</v>
      </c>
      <c r="K14" s="70">
        <v>2.2857083999999999</v>
      </c>
      <c r="L14" s="70">
        <v>13.276292400000001</v>
      </c>
      <c r="M14" s="70">
        <v>4.9065804000000002</v>
      </c>
      <c r="N14" s="70">
        <v>12.4233444</v>
      </c>
      <c r="O14" s="70">
        <v>3.4107516000000002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>
        <v>248.25898799999999</v>
      </c>
      <c r="E15" s="70">
        <v>153.49662215999999</v>
      </c>
      <c r="F15" s="70">
        <v>189.80420040000001</v>
      </c>
      <c r="G15" s="70">
        <v>254.5182432</v>
      </c>
      <c r="H15" s="70">
        <v>253.3520484</v>
      </c>
      <c r="I15" s="70">
        <v>224.1353196</v>
      </c>
      <c r="J15" s="70">
        <v>256.73038200000002</v>
      </c>
      <c r="K15" s="70">
        <v>232.40728440000001</v>
      </c>
      <c r="L15" s="70">
        <v>240.23324880000001</v>
      </c>
      <c r="M15" s="70">
        <v>219.91473360000001</v>
      </c>
      <c r="N15" s="70">
        <v>201.4202736</v>
      </c>
      <c r="O15" s="70">
        <v>203.05283399999999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>
        <v>177.65782920000001</v>
      </c>
      <c r="E16" s="70">
        <v>218.1506436</v>
      </c>
      <c r="F16" s="70">
        <v>245.29417559999999</v>
      </c>
      <c r="G16" s="70">
        <v>262.1274732</v>
      </c>
      <c r="H16" s="70">
        <v>253.79253360000001</v>
      </c>
      <c r="I16" s="70">
        <v>241.83175320000001</v>
      </c>
      <c r="J16" s="70">
        <v>242.5026024</v>
      </c>
      <c r="K16" s="70">
        <v>250.33435560000001</v>
      </c>
      <c r="L16" s="70">
        <v>282.69602639999999</v>
      </c>
      <c r="M16" s="70">
        <v>229.4328816</v>
      </c>
      <c r="N16" s="70">
        <v>207.31184999999999</v>
      </c>
      <c r="O16" s="70">
        <v>267.21139607999999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>
        <v>215.47968119999999</v>
      </c>
      <c r="E17" s="70">
        <v>139.48049879999999</v>
      </c>
      <c r="F17" s="70">
        <v>161.70906239999999</v>
      </c>
      <c r="G17" s="70">
        <v>185.897232</v>
      </c>
      <c r="H17" s="70">
        <v>197.51383440000001</v>
      </c>
      <c r="I17" s="70">
        <v>246.15877320000001</v>
      </c>
      <c r="J17" s="70">
        <v>208.10739599999999</v>
      </c>
      <c r="K17" s="70">
        <v>177.03316799999999</v>
      </c>
      <c r="L17" s="70">
        <v>259.90915680000001</v>
      </c>
      <c r="M17" s="70">
        <v>246.30522624</v>
      </c>
      <c r="N17" s="70">
        <v>193.95527111999999</v>
      </c>
      <c r="O17" s="70">
        <v>230.87458079999999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>
        <v>21.374391599999999</v>
      </c>
      <c r="E18" s="70">
        <v>15.391375200000001</v>
      </c>
      <c r="F18" s="70">
        <v>22.26906576</v>
      </c>
      <c r="G18" s="70">
        <v>22.417462799999999</v>
      </c>
      <c r="H18" s="70">
        <v>19.685360159999998</v>
      </c>
      <c r="I18" s="70">
        <v>19.667274804000002</v>
      </c>
      <c r="J18" s="70">
        <v>17.936276039999999</v>
      </c>
      <c r="K18" s="70">
        <v>13.677461640000001</v>
      </c>
      <c r="L18" s="70">
        <v>18.333777600000001</v>
      </c>
      <c r="M18" s="70">
        <v>15.178644586800001</v>
      </c>
      <c r="N18" s="70">
        <v>13.670697369599999</v>
      </c>
      <c r="O18" s="70">
        <v>17.244051969600001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>
        <v>3876.2152653600001</v>
      </c>
      <c r="E19" s="71">
        <v>3606.5150994239998</v>
      </c>
      <c r="F19" s="71">
        <v>3915.4536048240002</v>
      </c>
      <c r="G19" s="71">
        <v>4677.3672179702398</v>
      </c>
      <c r="H19" s="71">
        <v>4775.0664116296803</v>
      </c>
      <c r="I19" s="71">
        <v>5045.3327438639999</v>
      </c>
      <c r="J19" s="71">
        <v>5118.810072624</v>
      </c>
      <c r="K19" s="71">
        <v>5162.9019196680001</v>
      </c>
      <c r="L19" s="71">
        <v>5665.0234849163999</v>
      </c>
      <c r="M19" s="71">
        <v>5173.4466439884</v>
      </c>
      <c r="N19" s="71">
        <v>4989.5037510660004</v>
      </c>
      <c r="O19" s="71">
        <v>5274.9919915836399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>
        <v>93.019255200000003</v>
      </c>
      <c r="E20" s="70">
        <v>132.15248586000001</v>
      </c>
      <c r="F20" s="70">
        <v>171.09979056</v>
      </c>
      <c r="G20" s="70">
        <v>225.69856840872001</v>
      </c>
      <c r="H20" s="70">
        <v>242.79281239968</v>
      </c>
      <c r="I20" s="70">
        <v>198.67486679999999</v>
      </c>
      <c r="J20" s="70">
        <v>189.83822760000001</v>
      </c>
      <c r="K20" s="70">
        <v>177.70006404</v>
      </c>
      <c r="L20" s="70">
        <v>278.14320629640002</v>
      </c>
      <c r="M20" s="70">
        <v>248.900707332</v>
      </c>
      <c r="N20" s="70">
        <v>179.66956579199999</v>
      </c>
      <c r="O20" s="70">
        <v>194.55610562920401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>
        <v>195.14226959999999</v>
      </c>
      <c r="E21" s="70">
        <v>142.94265480000001</v>
      </c>
      <c r="F21" s="70">
        <v>182.90157120000001</v>
      </c>
      <c r="G21" s="70">
        <v>207.49849926552</v>
      </c>
      <c r="H21" s="70">
        <v>230.9778144</v>
      </c>
      <c r="I21" s="70">
        <v>226.76224680000001</v>
      </c>
      <c r="J21" s="70">
        <v>226.0873728</v>
      </c>
      <c r="K21" s="70">
        <v>179.77341240000001</v>
      </c>
      <c r="L21" s="70">
        <v>223.6966128</v>
      </c>
      <c r="M21" s="70">
        <v>228.73672583999999</v>
      </c>
      <c r="N21" s="70">
        <v>177.12274679999999</v>
      </c>
      <c r="O21" s="70">
        <v>297.86620319999997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>
        <v>302.71073813999999</v>
      </c>
      <c r="E22" s="70">
        <v>247.9885812</v>
      </c>
      <c r="F22" s="70">
        <v>297.18326519999999</v>
      </c>
      <c r="G22" s="70">
        <v>267.16028943600003</v>
      </c>
      <c r="H22" s="70">
        <v>264.44864773799998</v>
      </c>
      <c r="I22" s="70">
        <v>239.37824836799999</v>
      </c>
      <c r="J22" s="70">
        <v>253.88669145599999</v>
      </c>
      <c r="K22" s="70">
        <v>249.30671039999999</v>
      </c>
      <c r="L22" s="70">
        <v>301.35165119999999</v>
      </c>
      <c r="M22" s="70">
        <v>298.50992283599999</v>
      </c>
      <c r="N22" s="70">
        <v>260.59602718799999</v>
      </c>
      <c r="O22" s="70">
        <v>292.60914830963998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>
        <v>323.01598680000001</v>
      </c>
      <c r="E23" s="70">
        <v>369.60849072000002</v>
      </c>
      <c r="F23" s="70">
        <v>356.21229959999999</v>
      </c>
      <c r="G23" s="70">
        <v>423.81963359999997</v>
      </c>
      <c r="H23" s="70">
        <v>476.1921456</v>
      </c>
      <c r="I23" s="70">
        <v>497.83788396</v>
      </c>
      <c r="J23" s="70">
        <v>504.36031320000001</v>
      </c>
      <c r="K23" s="70">
        <v>536.39467560000003</v>
      </c>
      <c r="L23" s="70">
        <v>542.68491196800005</v>
      </c>
      <c r="M23" s="70">
        <v>528.74730395639995</v>
      </c>
      <c r="N23" s="70">
        <v>472.87317632399999</v>
      </c>
      <c r="O23" s="70">
        <v>512.99283513600005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>
        <v>555.19639559999996</v>
      </c>
      <c r="E24" s="70">
        <v>581.69121793199997</v>
      </c>
      <c r="F24" s="70">
        <v>528.721902</v>
      </c>
      <c r="G24" s="70">
        <v>685.96060320000004</v>
      </c>
      <c r="H24" s="70">
        <v>739.00100934</v>
      </c>
      <c r="I24" s="70">
        <v>772.49258762399995</v>
      </c>
      <c r="J24" s="70">
        <v>634.77057229200102</v>
      </c>
      <c r="K24" s="70">
        <v>907.17069200399999</v>
      </c>
      <c r="L24" s="70">
        <v>800.56789531200002</v>
      </c>
      <c r="M24" s="70">
        <v>819.76448177999998</v>
      </c>
      <c r="N24" s="70">
        <v>847.24652411999898</v>
      </c>
      <c r="O24" s="70">
        <v>803.91016530000104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>
        <v>1276.6177620000001</v>
      </c>
      <c r="E25" s="70">
        <v>1086.359142456</v>
      </c>
      <c r="F25" s="70">
        <v>1094.8510286640001</v>
      </c>
      <c r="G25" s="70">
        <v>1339.4221127999999</v>
      </c>
      <c r="H25" s="70">
        <v>1394.5745772</v>
      </c>
      <c r="I25" s="70">
        <v>1652.4266580000001</v>
      </c>
      <c r="J25" s="70">
        <v>1711.8822234960001</v>
      </c>
      <c r="K25" s="70">
        <v>1797.098737824</v>
      </c>
      <c r="L25" s="70">
        <v>1931.2851492</v>
      </c>
      <c r="M25" s="70">
        <v>1762.9996694399999</v>
      </c>
      <c r="N25" s="70">
        <v>1780.4231165159999</v>
      </c>
      <c r="O25" s="70">
        <v>1793.6243065799999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>
        <v>1130.5128580200001</v>
      </c>
      <c r="E26" s="70">
        <v>1045.7725264559999</v>
      </c>
      <c r="F26" s="70">
        <v>1284.4837476</v>
      </c>
      <c r="G26" s="70">
        <v>1527.80751126</v>
      </c>
      <c r="H26" s="70">
        <v>1427.079404952</v>
      </c>
      <c r="I26" s="70">
        <v>1457.7602523119999</v>
      </c>
      <c r="J26" s="70">
        <v>1597.9846717800001</v>
      </c>
      <c r="K26" s="70">
        <v>1315.4576274000001</v>
      </c>
      <c r="L26" s="70">
        <v>1587.2940581400001</v>
      </c>
      <c r="M26" s="70">
        <v>1285.7878328039999</v>
      </c>
      <c r="N26" s="70">
        <v>1271.5725943259999</v>
      </c>
      <c r="O26" s="70">
        <v>1379.4332274287999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AAD2AE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IF(Titelblatt!$E$19="Deutsch",Sprachen!$C$69,IF(Titelblatt!$E$19="Français",Sprachen!$D$69,Sprachen!$E$69))</f>
        <v>Holz</v>
      </c>
    </row>
    <row r="2" spans="1:15" x14ac:dyDescent="0.25">
      <c r="A2" t="str">
        <f>IF(Titelblatt!$E$19="Deutsch",Sprachen!$C$31,IF(Titelblatt!$E$19="Français",Sprachen!$D$31,Sprachen!$E$31))</f>
        <v>Nicht vollerhobene Werte [TJ]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>
        <v>5456.6561501787601</v>
      </c>
      <c r="E5" s="71">
        <v>6077.0184116918399</v>
      </c>
      <c r="F5" s="71">
        <v>5352.5774818249201</v>
      </c>
      <c r="G5" s="71">
        <v>5597.8992486874804</v>
      </c>
      <c r="H5" s="71">
        <v>5369.07656285748</v>
      </c>
      <c r="I5" s="71">
        <v>6099.1654933231202</v>
      </c>
      <c r="J5" s="71">
        <v>5365.6350626023204</v>
      </c>
      <c r="K5" s="71">
        <v>5928.6024286819202</v>
      </c>
      <c r="L5" s="71">
        <v>5044.0758158030403</v>
      </c>
      <c r="M5" s="71">
        <v>6333.9123778041603</v>
      </c>
      <c r="N5" s="71">
        <v>6195.1890070324798</v>
      </c>
      <c r="O5" s="71">
        <v>6088.48990137288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>
        <v>4868.3734204575603</v>
      </c>
      <c r="E6" s="71">
        <v>5409.1765746215997</v>
      </c>
      <c r="F6" s="71">
        <v>4611.1317935799598</v>
      </c>
      <c r="G6" s="71">
        <v>4793.9178936301196</v>
      </c>
      <c r="H6" s="71">
        <v>4424.5410126145198</v>
      </c>
      <c r="I6" s="71">
        <v>5131.4362921886404</v>
      </c>
      <c r="J6" s="71">
        <v>4402.1729870531999</v>
      </c>
      <c r="K6" s="71">
        <v>4795.0711302859199</v>
      </c>
      <c r="L6" s="71">
        <v>3835.3616708731201</v>
      </c>
      <c r="M6" s="71">
        <v>5095.7617993588801</v>
      </c>
      <c r="N6" s="71">
        <v>5174.1268163596797</v>
      </c>
      <c r="O6" s="71">
        <v>5113.4778096443997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>
        <v>26.757213732</v>
      </c>
      <c r="E7" s="70">
        <v>63.960662196000001</v>
      </c>
      <c r="F7" s="70">
        <v>57.483126540000001</v>
      </c>
      <c r="G7" s="70">
        <v>52.948545506640002</v>
      </c>
      <c r="H7" s="70">
        <v>47.779082290440002</v>
      </c>
      <c r="I7" s="70">
        <v>382.21777629863999</v>
      </c>
      <c r="J7" s="70">
        <v>334.00792413720001</v>
      </c>
      <c r="K7" s="70">
        <v>312.77348204184</v>
      </c>
      <c r="L7" s="70">
        <v>312.75753924311999</v>
      </c>
      <c r="M7" s="70">
        <v>322.81066696608002</v>
      </c>
      <c r="N7" s="70">
        <v>450.86692154328</v>
      </c>
      <c r="O7" s="70">
        <v>327.01133177640003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>
        <v>1.2770937360000001</v>
      </c>
      <c r="E8" s="70">
        <v>0.68590487519999999</v>
      </c>
      <c r="F8" s="70">
        <v>1.0239768</v>
      </c>
      <c r="G8" s="70">
        <v>24.437052720000001</v>
      </c>
      <c r="H8" s="70">
        <v>7.0801013592000004</v>
      </c>
      <c r="I8" s="70">
        <v>6.6226032000000004</v>
      </c>
      <c r="J8" s="70">
        <v>0.55587312</v>
      </c>
      <c r="K8" s="70">
        <v>0.54523440000000001</v>
      </c>
      <c r="L8" s="70">
        <v>0.67156919999999998</v>
      </c>
      <c r="M8" s="70">
        <v>0.86997643199999997</v>
      </c>
      <c r="N8" s="70">
        <v>0.63034416000000004</v>
      </c>
      <c r="O8" s="70">
        <v>0.54523440000000001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>
        <v>1082.8807145999999</v>
      </c>
      <c r="E9" s="70">
        <v>1411.07837868</v>
      </c>
      <c r="F9" s="70">
        <v>792.73471982039996</v>
      </c>
      <c r="G9" s="70">
        <v>794.29528688400001</v>
      </c>
      <c r="H9" s="70">
        <v>920.19175703999997</v>
      </c>
      <c r="I9" s="70">
        <v>652.36075847999996</v>
      </c>
      <c r="J9" s="70">
        <v>700.45601039999997</v>
      </c>
      <c r="K9" s="70">
        <v>698.95530496799995</v>
      </c>
      <c r="L9" s="70">
        <v>764.44023384000002</v>
      </c>
      <c r="M9" s="70">
        <v>619.37596836</v>
      </c>
      <c r="N9" s="70">
        <v>635.046993144</v>
      </c>
      <c r="O9" s="70">
        <v>621.644472468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>
        <v>127.470519</v>
      </c>
      <c r="E10" s="70">
        <v>200.42585639999999</v>
      </c>
      <c r="F10" s="70">
        <v>143.38800970235999</v>
      </c>
      <c r="G10" s="70">
        <v>150.80553522324001</v>
      </c>
      <c r="H10" s="70">
        <v>24.649316215199999</v>
      </c>
      <c r="I10" s="70">
        <v>26.057648520000001</v>
      </c>
      <c r="J10" s="70">
        <v>22.714072128000002</v>
      </c>
      <c r="K10" s="70">
        <v>105.212385576</v>
      </c>
      <c r="L10" s="70">
        <v>96.054343200000005</v>
      </c>
      <c r="M10" s="70">
        <v>109.680814728</v>
      </c>
      <c r="N10" s="70">
        <v>134.24799096000001</v>
      </c>
      <c r="O10" s="70">
        <v>106.099055226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>
        <v>782.65760760000001</v>
      </c>
      <c r="E11" s="70">
        <v>1017.0663588</v>
      </c>
      <c r="F11" s="70">
        <v>1003.0102343999999</v>
      </c>
      <c r="G11" s="70">
        <v>939.0301164</v>
      </c>
      <c r="H11" s="70">
        <v>956.9715516</v>
      </c>
      <c r="I11" s="70">
        <v>937.95002999999997</v>
      </c>
      <c r="J11" s="70">
        <v>994.42954799999995</v>
      </c>
      <c r="K11" s="70">
        <v>1018.2514536</v>
      </c>
      <c r="L11" s="70">
        <v>1144.366542</v>
      </c>
      <c r="M11" s="70">
        <v>1042.4933928</v>
      </c>
      <c r="N11" s="70">
        <v>1098.7028892000001</v>
      </c>
      <c r="O11" s="70">
        <v>1104.4033452000001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>
        <v>0.72005759999999996</v>
      </c>
      <c r="E12" s="70">
        <v>11.400051599999999</v>
      </c>
      <c r="F12" s="70">
        <v>14.200611840000001</v>
      </c>
      <c r="G12" s="70">
        <v>19.892540879999999</v>
      </c>
      <c r="H12" s="70">
        <v>14.6493216</v>
      </c>
      <c r="I12" s="70">
        <v>20.3803749</v>
      </c>
      <c r="J12" s="70">
        <v>21.193540200000001</v>
      </c>
      <c r="K12" s="70">
        <v>23.029814160000001</v>
      </c>
      <c r="L12" s="70">
        <v>23.78860164</v>
      </c>
      <c r="M12" s="70">
        <v>21.444785532000001</v>
      </c>
      <c r="N12" s="70">
        <v>21.784141728000002</v>
      </c>
      <c r="O12" s="70">
        <v>20.215261439999999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>
        <v>0.15001200000000001</v>
      </c>
      <c r="E13" s="70">
        <v>4.1802336000000002</v>
      </c>
      <c r="F13" s="70">
        <v>4.0172471999999999</v>
      </c>
      <c r="G13" s="70">
        <v>2.3937119999999998</v>
      </c>
      <c r="H13" s="70">
        <v>2.3937119999999998</v>
      </c>
      <c r="I13" s="70">
        <v>0.13298399999999999</v>
      </c>
      <c r="J13" s="70">
        <v>0</v>
      </c>
      <c r="K13" s="70">
        <v>0</v>
      </c>
      <c r="L13" s="70">
        <v>0.69151680000000004</v>
      </c>
      <c r="M13" s="70">
        <v>2.7019955088000001</v>
      </c>
      <c r="N13" s="70">
        <v>2.0142155592000002</v>
      </c>
      <c r="O13" s="70">
        <v>2.0606668704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>
        <v>0.4381177752</v>
      </c>
      <c r="E14" s="70">
        <v>0.44407691999999999</v>
      </c>
      <c r="F14" s="70">
        <v>0.13298399999999999</v>
      </c>
      <c r="G14" s="70">
        <v>9.7507800000000006E-3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0.13165415999999999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>
        <v>69.631727400000003</v>
      </c>
      <c r="E15" s="70">
        <v>72.747075617999997</v>
      </c>
      <c r="F15" s="70">
        <v>61.803709920000003</v>
      </c>
      <c r="G15" s="70">
        <v>69.367859280000005</v>
      </c>
      <c r="H15" s="70">
        <v>62.851443195599998</v>
      </c>
      <c r="I15" s="70">
        <v>51.373412726399998</v>
      </c>
      <c r="J15" s="70">
        <v>61.996559472000001</v>
      </c>
      <c r="K15" s="70">
        <v>58.524174432000002</v>
      </c>
      <c r="L15" s="70">
        <v>76.162027104000003</v>
      </c>
      <c r="M15" s="70">
        <v>61.093656252000002</v>
      </c>
      <c r="N15" s="70">
        <v>37.0606851828</v>
      </c>
      <c r="O15" s="70">
        <v>76.929195383999996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>
        <v>36.971518320000001</v>
      </c>
      <c r="E16" s="70">
        <v>40.636094785200001</v>
      </c>
      <c r="F16" s="70">
        <v>29.4732079236</v>
      </c>
      <c r="G16" s="70">
        <v>30.244218480000001</v>
      </c>
      <c r="H16" s="70">
        <v>15.758194248000001</v>
      </c>
      <c r="I16" s="70">
        <v>35.74345392</v>
      </c>
      <c r="J16" s="70">
        <v>46.562448240000002</v>
      </c>
      <c r="K16" s="70">
        <v>40.323355704000001</v>
      </c>
      <c r="L16" s="70">
        <v>41.657224139999997</v>
      </c>
      <c r="M16" s="70">
        <v>38.17424664</v>
      </c>
      <c r="N16" s="70">
        <v>35.190697694400001</v>
      </c>
      <c r="O16" s="70">
        <v>34.726693679999997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>
        <v>2721.99194976636</v>
      </c>
      <c r="E17" s="70">
        <v>2570.4309067272002</v>
      </c>
      <c r="F17" s="70">
        <v>2470.8594037463999</v>
      </c>
      <c r="G17" s="70">
        <v>2679.01466235624</v>
      </c>
      <c r="H17" s="70">
        <v>2330.7156054820798</v>
      </c>
      <c r="I17" s="70">
        <v>2992.6104708635999</v>
      </c>
      <c r="J17" s="70">
        <v>2185.9734962520001</v>
      </c>
      <c r="K17" s="70">
        <v>2509.7994124480801</v>
      </c>
      <c r="L17" s="70">
        <v>1341.9507798899999</v>
      </c>
      <c r="M17" s="70">
        <v>2843.0149513679999</v>
      </c>
      <c r="N17" s="70">
        <v>2738.0046220200002</v>
      </c>
      <c r="O17" s="70">
        <v>2792.3178299435999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>
        <v>17.426888928</v>
      </c>
      <c r="E18" s="70">
        <v>16.12097442</v>
      </c>
      <c r="F18" s="70">
        <v>33.004561687200002</v>
      </c>
      <c r="G18" s="70">
        <v>31.478613119999999</v>
      </c>
      <c r="H18" s="70">
        <v>41.500927584000003</v>
      </c>
      <c r="I18" s="70">
        <v>25.98677928</v>
      </c>
      <c r="J18" s="70">
        <v>34.283515104000003</v>
      </c>
      <c r="K18" s="70">
        <v>27.656512956</v>
      </c>
      <c r="L18" s="70">
        <v>32.821293816000001</v>
      </c>
      <c r="M18" s="70">
        <v>34.101344771999997</v>
      </c>
      <c r="N18" s="70">
        <v>20.577315167999998</v>
      </c>
      <c r="O18" s="70">
        <v>27.393069096000001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>
        <v>588.28272972119998</v>
      </c>
      <c r="E19" s="71">
        <v>667.84183707023999</v>
      </c>
      <c r="F19" s="71">
        <v>741.44568824496002</v>
      </c>
      <c r="G19" s="71">
        <v>803.98135505736002</v>
      </c>
      <c r="H19" s="71">
        <v>944.53555024295997</v>
      </c>
      <c r="I19" s="71">
        <v>967.72920113448004</v>
      </c>
      <c r="J19" s="71">
        <v>963.46207554911996</v>
      </c>
      <c r="K19" s="71">
        <v>1133.531298396</v>
      </c>
      <c r="L19" s="71">
        <v>1208.7141449299199</v>
      </c>
      <c r="M19" s="71">
        <v>1238.15057844528</v>
      </c>
      <c r="N19" s="71">
        <v>1021.0621906728001</v>
      </c>
      <c r="O19" s="71">
        <v>975.01209172847996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>
        <v>43.64254476</v>
      </c>
      <c r="E20" s="70">
        <v>20.930734080000001</v>
      </c>
      <c r="F20" s="70">
        <v>18.463292639999999</v>
      </c>
      <c r="G20" s="70">
        <v>22.51907348832</v>
      </c>
      <c r="H20" s="70">
        <v>72.325441994399995</v>
      </c>
      <c r="I20" s="70">
        <v>80.452783426319996</v>
      </c>
      <c r="J20" s="70">
        <v>83.356434719999996</v>
      </c>
      <c r="K20" s="70">
        <v>54.15549960888</v>
      </c>
      <c r="L20" s="70">
        <v>53.741862863999998</v>
      </c>
      <c r="M20" s="70">
        <v>44.611334084159999</v>
      </c>
      <c r="N20" s="70">
        <v>27.084952985040001</v>
      </c>
      <c r="O20" s="70">
        <v>24.114596065920001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>
        <v>16.622150778000002</v>
      </c>
      <c r="E21" s="70">
        <v>24.0215745888</v>
      </c>
      <c r="F21" s="70">
        <v>36.854412119999999</v>
      </c>
      <c r="G21" s="70">
        <v>34.328506089599998</v>
      </c>
      <c r="H21" s="70">
        <v>41.818457867760003</v>
      </c>
      <c r="I21" s="70">
        <v>51.981540211439999</v>
      </c>
      <c r="J21" s="70">
        <v>62.89545115152</v>
      </c>
      <c r="K21" s="70">
        <v>59.167912389119998</v>
      </c>
      <c r="L21" s="70">
        <v>50.839378928640002</v>
      </c>
      <c r="M21" s="70">
        <v>72.824193464399897</v>
      </c>
      <c r="N21" s="70">
        <v>64.435195651680004</v>
      </c>
      <c r="O21" s="70">
        <v>43.177769806320001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>
        <v>0</v>
      </c>
      <c r="E22" s="70">
        <v>0</v>
      </c>
      <c r="F22" s="70">
        <v>0</v>
      </c>
      <c r="G22" s="70">
        <v>0</v>
      </c>
      <c r="H22" s="70">
        <v>0.92047478400000005</v>
      </c>
      <c r="I22" s="70">
        <v>0.40536182879999999</v>
      </c>
      <c r="J22" s="70">
        <v>10.7732466144</v>
      </c>
      <c r="K22" s="70">
        <v>0.26197848000000001</v>
      </c>
      <c r="L22" s="70">
        <v>12.553357139999999</v>
      </c>
      <c r="M22" s="70">
        <v>0.52078396176000097</v>
      </c>
      <c r="N22" s="70">
        <v>3.9531249388799998</v>
      </c>
      <c r="O22" s="70">
        <v>2.0980353744000002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>
        <v>112.9892305752</v>
      </c>
      <c r="E23" s="70">
        <v>100.56860604000001</v>
      </c>
      <c r="F23" s="70">
        <v>114.80606107200001</v>
      </c>
      <c r="G23" s="70">
        <v>103.57403598</v>
      </c>
      <c r="H23" s="70">
        <v>140.058504</v>
      </c>
      <c r="I23" s="70">
        <v>137.75998205880001</v>
      </c>
      <c r="J23" s="70">
        <v>129.80271544487999</v>
      </c>
      <c r="K23" s="70">
        <v>140.91142228128001</v>
      </c>
      <c r="L23" s="70">
        <v>153.71183712960001</v>
      </c>
      <c r="M23" s="70">
        <v>185.28746873687999</v>
      </c>
      <c r="N23" s="70">
        <v>161.65545279768</v>
      </c>
      <c r="O23" s="70">
        <v>191.94807861216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>
        <v>102.958009992</v>
      </c>
      <c r="E24" s="70">
        <v>86.681820492</v>
      </c>
      <c r="F24" s="70">
        <v>85.700209096799995</v>
      </c>
      <c r="G24" s="70">
        <v>103.31575563456001</v>
      </c>
      <c r="H24" s="70">
        <v>116.79616557864</v>
      </c>
      <c r="I24" s="70">
        <v>113.83066492488</v>
      </c>
      <c r="J24" s="70">
        <v>88.904749797359997</v>
      </c>
      <c r="K24" s="70">
        <v>115.6749476796</v>
      </c>
      <c r="L24" s="70">
        <v>123.4062687492</v>
      </c>
      <c r="M24" s="70">
        <v>119.51363838816</v>
      </c>
      <c r="N24" s="70">
        <v>112.21492959144</v>
      </c>
      <c r="O24" s="70">
        <v>103.92808113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>
        <v>118.2471954912</v>
      </c>
      <c r="E25" s="70">
        <v>241.48565938799999</v>
      </c>
      <c r="F25" s="70">
        <v>267.0880604184</v>
      </c>
      <c r="G25" s="70">
        <v>306.12810421007998</v>
      </c>
      <c r="H25" s="70">
        <v>300.20779821384002</v>
      </c>
      <c r="I25" s="70">
        <v>332.05085782344003</v>
      </c>
      <c r="J25" s="70">
        <v>261.34816894848001</v>
      </c>
      <c r="K25" s="70">
        <v>318.31640722295998</v>
      </c>
      <c r="L25" s="70">
        <v>321.55500754008</v>
      </c>
      <c r="M25" s="70">
        <v>253.59009958152001</v>
      </c>
      <c r="N25" s="70">
        <v>245.4995696796</v>
      </c>
      <c r="O25" s="70">
        <v>225.40643685360001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>
        <v>193.82359812479999</v>
      </c>
      <c r="E26" s="70">
        <v>194.15344248144001</v>
      </c>
      <c r="F26" s="70">
        <v>218.53365289775999</v>
      </c>
      <c r="G26" s="70">
        <v>234.11587965480001</v>
      </c>
      <c r="H26" s="70">
        <v>272.40870780431999</v>
      </c>
      <c r="I26" s="70">
        <v>251.24801086080001</v>
      </c>
      <c r="J26" s="70">
        <v>326.38130887248002</v>
      </c>
      <c r="K26" s="70">
        <v>445.04313073416</v>
      </c>
      <c r="L26" s="70">
        <v>492.90643257839997</v>
      </c>
      <c r="M26" s="70">
        <v>561.8030602284</v>
      </c>
      <c r="N26" s="70">
        <v>406.21896502848</v>
      </c>
      <c r="O26" s="70">
        <v>384.33909388607998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EBEBE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0" sqref="D20:D26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IF(Titelblatt!$E$19="Deutsch",Sprachen!$C$70,IF(Titelblatt!$E$19="Français",Sprachen!$D$70,Sprachen!$E$70))</f>
        <v>Anzahl Arbeitsstätten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>
        <v>361926</v>
      </c>
      <c r="E5" s="71">
        <v>367499</v>
      </c>
      <c r="F5" s="71">
        <v>373142</v>
      </c>
      <c r="G5" s="71">
        <v>355323</v>
      </c>
      <c r="H5" s="71">
        <v>360963</v>
      </c>
      <c r="I5" s="71">
        <v>356098</v>
      </c>
      <c r="J5" s="71">
        <v>357547</v>
      </c>
      <c r="K5" s="71">
        <v>355820</v>
      </c>
      <c r="L5" s="71">
        <v>359206</v>
      </c>
      <c r="M5" s="71">
        <v>346897</v>
      </c>
      <c r="N5" s="71">
        <v>353356</v>
      </c>
      <c r="O5" s="71">
        <v>357850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>
        <v>62402</v>
      </c>
      <c r="E6" s="71">
        <v>62402</v>
      </c>
      <c r="F6" s="71">
        <v>62898</v>
      </c>
      <c r="G6" s="71">
        <v>60962</v>
      </c>
      <c r="H6" s="71">
        <v>62102</v>
      </c>
      <c r="I6" s="71">
        <v>60876</v>
      </c>
      <c r="J6" s="71">
        <v>61413</v>
      </c>
      <c r="K6" s="71">
        <v>60346</v>
      </c>
      <c r="L6" s="71">
        <v>60473</v>
      </c>
      <c r="M6" s="71">
        <v>58987</v>
      </c>
      <c r="N6" s="71">
        <v>59713</v>
      </c>
      <c r="O6" s="71">
        <v>59341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>
        <v>3669</v>
      </c>
      <c r="E7" s="70">
        <v>3669</v>
      </c>
      <c r="F7" s="70">
        <v>3911</v>
      </c>
      <c r="G7" s="70">
        <v>3945</v>
      </c>
      <c r="H7" s="70">
        <v>4086</v>
      </c>
      <c r="I7" s="70">
        <v>4062</v>
      </c>
      <c r="J7" s="70">
        <v>4133</v>
      </c>
      <c r="K7" s="70">
        <v>4174</v>
      </c>
      <c r="L7" s="70">
        <v>4219</v>
      </c>
      <c r="M7" s="70">
        <v>4063</v>
      </c>
      <c r="N7" s="70">
        <v>4170</v>
      </c>
      <c r="O7" s="70">
        <v>4250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>
        <v>1376</v>
      </c>
      <c r="E8" s="70">
        <v>1376</v>
      </c>
      <c r="F8" s="70">
        <v>1379</v>
      </c>
      <c r="G8" s="70">
        <v>1232</v>
      </c>
      <c r="H8" s="70">
        <v>1259</v>
      </c>
      <c r="I8" s="70">
        <v>1236</v>
      </c>
      <c r="J8" s="70">
        <v>1193</v>
      </c>
      <c r="K8" s="70">
        <v>1142</v>
      </c>
      <c r="L8" s="70">
        <v>1146</v>
      </c>
      <c r="M8" s="70">
        <v>1059</v>
      </c>
      <c r="N8" s="70">
        <v>1058</v>
      </c>
      <c r="O8" s="70">
        <v>1038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>
        <v>2010</v>
      </c>
      <c r="E9" s="70">
        <v>2010</v>
      </c>
      <c r="F9" s="70">
        <v>1933</v>
      </c>
      <c r="G9" s="70">
        <v>1814</v>
      </c>
      <c r="H9" s="70">
        <v>1754</v>
      </c>
      <c r="I9" s="70">
        <v>1685</v>
      </c>
      <c r="J9" s="70">
        <v>1619</v>
      </c>
      <c r="K9" s="70">
        <v>1518</v>
      </c>
      <c r="L9" s="70">
        <v>1448</v>
      </c>
      <c r="M9" s="70">
        <v>1364</v>
      </c>
      <c r="N9" s="70">
        <v>1346</v>
      </c>
      <c r="O9" s="70">
        <v>1274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>
        <v>873</v>
      </c>
      <c r="E10" s="70">
        <v>873</v>
      </c>
      <c r="F10" s="70">
        <v>852</v>
      </c>
      <c r="G10" s="70">
        <v>824</v>
      </c>
      <c r="H10" s="70">
        <v>839</v>
      </c>
      <c r="I10" s="70">
        <v>836</v>
      </c>
      <c r="J10" s="70">
        <v>901</v>
      </c>
      <c r="K10" s="70">
        <v>898</v>
      </c>
      <c r="L10" s="70">
        <v>962</v>
      </c>
      <c r="M10" s="70">
        <v>953</v>
      </c>
      <c r="N10" s="70">
        <v>959</v>
      </c>
      <c r="O10" s="70">
        <v>978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>
        <v>41</v>
      </c>
      <c r="E11" s="70">
        <v>41</v>
      </c>
      <c r="F11" s="70">
        <v>41</v>
      </c>
      <c r="G11" s="70">
        <v>41</v>
      </c>
      <c r="H11" s="70">
        <v>41</v>
      </c>
      <c r="I11" s="70">
        <v>37</v>
      </c>
      <c r="J11" s="70">
        <v>41</v>
      </c>
      <c r="K11" s="70">
        <v>40</v>
      </c>
      <c r="L11" s="70">
        <v>40</v>
      </c>
      <c r="M11" s="70">
        <v>38</v>
      </c>
      <c r="N11" s="70">
        <v>37</v>
      </c>
      <c r="O11" s="70">
        <v>39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>
        <v>1072</v>
      </c>
      <c r="E12" s="70">
        <v>1072</v>
      </c>
      <c r="F12" s="70">
        <v>1023</v>
      </c>
      <c r="G12" s="70">
        <v>985</v>
      </c>
      <c r="H12" s="70">
        <v>963</v>
      </c>
      <c r="I12" s="70">
        <v>925</v>
      </c>
      <c r="J12" s="70">
        <v>919</v>
      </c>
      <c r="K12" s="70">
        <v>905</v>
      </c>
      <c r="L12" s="70">
        <v>882</v>
      </c>
      <c r="M12" s="70">
        <v>863</v>
      </c>
      <c r="N12" s="70">
        <v>866</v>
      </c>
      <c r="O12" s="70">
        <v>869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>
        <v>122</v>
      </c>
      <c r="E13" s="70">
        <v>122</v>
      </c>
      <c r="F13" s="70">
        <v>122</v>
      </c>
      <c r="G13" s="70">
        <v>111</v>
      </c>
      <c r="H13" s="70">
        <v>112</v>
      </c>
      <c r="I13" s="70">
        <v>105</v>
      </c>
      <c r="J13" s="70">
        <v>109</v>
      </c>
      <c r="K13" s="70">
        <v>110</v>
      </c>
      <c r="L13" s="70">
        <v>106</v>
      </c>
      <c r="M13" s="70">
        <v>106</v>
      </c>
      <c r="N13" s="70">
        <v>109</v>
      </c>
      <c r="O13" s="70">
        <v>106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>
        <v>134</v>
      </c>
      <c r="E14" s="70">
        <v>134</v>
      </c>
      <c r="F14" s="70">
        <v>130</v>
      </c>
      <c r="G14" s="70">
        <v>119</v>
      </c>
      <c r="H14" s="70">
        <v>109</v>
      </c>
      <c r="I14" s="70">
        <v>106</v>
      </c>
      <c r="J14" s="70">
        <v>105</v>
      </c>
      <c r="K14" s="70">
        <v>113</v>
      </c>
      <c r="L14" s="70">
        <v>111</v>
      </c>
      <c r="M14" s="70">
        <v>105</v>
      </c>
      <c r="N14" s="70">
        <v>100</v>
      </c>
      <c r="O14" s="70">
        <v>98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>
        <v>8755</v>
      </c>
      <c r="E15" s="70">
        <v>8755</v>
      </c>
      <c r="F15" s="70">
        <v>8613</v>
      </c>
      <c r="G15" s="70">
        <v>8231</v>
      </c>
      <c r="H15" s="70">
        <v>8201</v>
      </c>
      <c r="I15" s="70">
        <v>7945</v>
      </c>
      <c r="J15" s="70">
        <v>7909</v>
      </c>
      <c r="K15" s="70">
        <v>7801</v>
      </c>
      <c r="L15" s="70">
        <v>7724</v>
      </c>
      <c r="M15" s="70">
        <v>7475</v>
      </c>
      <c r="N15" s="70">
        <v>7465</v>
      </c>
      <c r="O15" s="70">
        <v>7477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>
        <v>2194</v>
      </c>
      <c r="E16" s="70">
        <v>2194</v>
      </c>
      <c r="F16" s="70">
        <v>2019</v>
      </c>
      <c r="G16" s="70">
        <v>1891</v>
      </c>
      <c r="H16" s="70">
        <v>1864</v>
      </c>
      <c r="I16" s="70">
        <v>1813</v>
      </c>
      <c r="J16" s="70">
        <v>1837</v>
      </c>
      <c r="K16" s="70">
        <v>1805</v>
      </c>
      <c r="L16" s="70">
        <v>1808</v>
      </c>
      <c r="M16" s="70">
        <v>1772</v>
      </c>
      <c r="N16" s="70">
        <v>1770</v>
      </c>
      <c r="O16" s="70">
        <v>1727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>
        <v>9087</v>
      </c>
      <c r="E17" s="70">
        <v>9087</v>
      </c>
      <c r="F17" s="70">
        <v>8991</v>
      </c>
      <c r="G17" s="70">
        <v>8682</v>
      </c>
      <c r="H17" s="70">
        <v>8726</v>
      </c>
      <c r="I17" s="70">
        <v>8625</v>
      </c>
      <c r="J17" s="70">
        <v>8457</v>
      </c>
      <c r="K17" s="70">
        <v>8151</v>
      </c>
      <c r="L17" s="70">
        <v>8030</v>
      </c>
      <c r="M17" s="70">
        <v>7831</v>
      </c>
      <c r="N17" s="70">
        <v>7814</v>
      </c>
      <c r="O17" s="70">
        <v>7716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>
        <v>33069</v>
      </c>
      <c r="E18" s="70">
        <v>33069</v>
      </c>
      <c r="F18" s="70">
        <v>33884</v>
      </c>
      <c r="G18" s="70">
        <v>33087</v>
      </c>
      <c r="H18" s="70">
        <v>34148</v>
      </c>
      <c r="I18" s="70">
        <v>33501</v>
      </c>
      <c r="J18" s="70">
        <v>34190</v>
      </c>
      <c r="K18" s="70">
        <v>33689</v>
      </c>
      <c r="L18" s="70">
        <v>33997</v>
      </c>
      <c r="M18" s="70">
        <v>33358</v>
      </c>
      <c r="N18" s="70">
        <v>34019</v>
      </c>
      <c r="O18" s="70">
        <v>33769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>
        <v>299524</v>
      </c>
      <c r="E19" s="71">
        <v>305097</v>
      </c>
      <c r="F19" s="71">
        <v>310244</v>
      </c>
      <c r="G19" s="71">
        <v>294361</v>
      </c>
      <c r="H19" s="71">
        <v>298861</v>
      </c>
      <c r="I19" s="71">
        <v>295222</v>
      </c>
      <c r="J19" s="71">
        <v>296134</v>
      </c>
      <c r="K19" s="71">
        <v>295474</v>
      </c>
      <c r="L19" s="71">
        <v>298733</v>
      </c>
      <c r="M19" s="71">
        <v>287910</v>
      </c>
      <c r="N19" s="71">
        <v>293643</v>
      </c>
      <c r="O19" s="71">
        <v>298509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>
        <v>75663</v>
      </c>
      <c r="E20" s="70">
        <v>75663</v>
      </c>
      <c r="F20" s="70">
        <v>74958</v>
      </c>
      <c r="G20" s="70">
        <v>69825</v>
      </c>
      <c r="H20" s="70">
        <v>69932</v>
      </c>
      <c r="I20" s="70">
        <v>68047</v>
      </c>
      <c r="J20" s="70">
        <v>67415</v>
      </c>
      <c r="K20" s="70">
        <v>66004</v>
      </c>
      <c r="L20" s="70">
        <v>65443</v>
      </c>
      <c r="M20" s="70">
        <v>63161</v>
      </c>
      <c r="N20" s="70">
        <v>63927</v>
      </c>
      <c r="O20" s="70">
        <v>63357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>
        <v>26512</v>
      </c>
      <c r="E21" s="70">
        <v>26512</v>
      </c>
      <c r="F21" s="70">
        <v>26356</v>
      </c>
      <c r="G21" s="70">
        <v>25572</v>
      </c>
      <c r="H21" s="70">
        <v>26030</v>
      </c>
      <c r="I21" s="70">
        <v>25613</v>
      </c>
      <c r="J21" s="70">
        <v>25951</v>
      </c>
      <c r="K21" s="70">
        <v>26190</v>
      </c>
      <c r="L21" s="70">
        <v>26810</v>
      </c>
      <c r="M21" s="70">
        <v>25654</v>
      </c>
      <c r="N21" s="70">
        <v>26372</v>
      </c>
      <c r="O21" s="70">
        <v>26962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>
        <v>14036</v>
      </c>
      <c r="E22" s="70">
        <v>14036</v>
      </c>
      <c r="F22" s="70">
        <v>14293</v>
      </c>
      <c r="G22" s="70">
        <v>13605</v>
      </c>
      <c r="H22" s="70">
        <v>13883</v>
      </c>
      <c r="I22" s="70">
        <v>13445</v>
      </c>
      <c r="J22" s="70">
        <v>13816</v>
      </c>
      <c r="K22" s="70">
        <v>13870</v>
      </c>
      <c r="L22" s="70">
        <v>13623</v>
      </c>
      <c r="M22" s="70">
        <v>13034</v>
      </c>
      <c r="N22" s="70">
        <v>13421</v>
      </c>
      <c r="O22" s="70">
        <v>13645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>
        <v>8528</v>
      </c>
      <c r="E23" s="70">
        <v>8528</v>
      </c>
      <c r="F23" s="70">
        <v>8620</v>
      </c>
      <c r="G23" s="70">
        <v>8691</v>
      </c>
      <c r="H23" s="70">
        <v>8699</v>
      </c>
      <c r="I23" s="70">
        <v>8816</v>
      </c>
      <c r="J23" s="70">
        <v>8887</v>
      </c>
      <c r="K23" s="70">
        <v>8926</v>
      </c>
      <c r="L23" s="70">
        <v>9028</v>
      </c>
      <c r="M23" s="70">
        <v>8973</v>
      </c>
      <c r="N23" s="70">
        <v>8983</v>
      </c>
      <c r="O23" s="70">
        <v>8982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>
        <v>17624</v>
      </c>
      <c r="E24" s="70">
        <v>17624</v>
      </c>
      <c r="F24" s="70">
        <v>18264</v>
      </c>
      <c r="G24" s="70">
        <v>17764</v>
      </c>
      <c r="H24" s="70">
        <v>17718</v>
      </c>
      <c r="I24" s="70">
        <v>17948</v>
      </c>
      <c r="J24" s="70">
        <v>18349</v>
      </c>
      <c r="K24" s="70">
        <v>18477</v>
      </c>
      <c r="L24" s="70">
        <v>18675</v>
      </c>
      <c r="M24" s="70">
        <v>18311</v>
      </c>
      <c r="N24" s="70">
        <v>18543</v>
      </c>
      <c r="O24" s="70">
        <v>18804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>
        <v>35503</v>
      </c>
      <c r="E25" s="70">
        <v>35503</v>
      </c>
      <c r="F25" s="70">
        <v>36344</v>
      </c>
      <c r="G25" s="70">
        <v>35658</v>
      </c>
      <c r="H25" s="70">
        <v>36262</v>
      </c>
      <c r="I25" s="70">
        <v>36567</v>
      </c>
      <c r="J25" s="70">
        <v>36474</v>
      </c>
      <c r="K25" s="70">
        <v>36905</v>
      </c>
      <c r="L25" s="70">
        <v>37934</v>
      </c>
      <c r="M25" s="70">
        <v>37128</v>
      </c>
      <c r="N25" s="70">
        <v>38106</v>
      </c>
      <c r="O25" s="70">
        <v>39090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>
        <v>121658</v>
      </c>
      <c r="E26" s="70">
        <v>127231</v>
      </c>
      <c r="F26" s="70">
        <v>131409</v>
      </c>
      <c r="G26" s="70">
        <v>123246</v>
      </c>
      <c r="H26" s="70">
        <v>126337</v>
      </c>
      <c r="I26" s="70">
        <v>124786</v>
      </c>
      <c r="J26" s="70">
        <v>125242</v>
      </c>
      <c r="K26" s="70">
        <v>125102</v>
      </c>
      <c r="L26" s="70">
        <v>127220</v>
      </c>
      <c r="M26" s="70">
        <v>121649</v>
      </c>
      <c r="N26" s="70">
        <v>124291</v>
      </c>
      <c r="O26" s="70">
        <v>127669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BEBEBE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29" sqref="H29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IF(Titelblatt!$E$19="Deutsch",Sprachen!$C$71,IF(Titelblatt!$E$19="Français",Sprachen!$D$71,Sprachen!$E$71))</f>
        <v>Anzahl Beschäftigte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/>
      <c r="E5" s="71">
        <v>4362701</v>
      </c>
      <c r="F5" s="71">
        <v>4476755</v>
      </c>
      <c r="G5" s="71">
        <v>4399566</v>
      </c>
      <c r="H5" s="71">
        <v>4432599</v>
      </c>
      <c r="I5" s="71">
        <v>4466180</v>
      </c>
      <c r="J5" s="71">
        <v>4552867</v>
      </c>
      <c r="K5" s="71">
        <v>4611107</v>
      </c>
      <c r="L5" s="71">
        <v>4667551</v>
      </c>
      <c r="M5" s="71">
        <v>4633896</v>
      </c>
      <c r="N5" s="71">
        <v>4862407</v>
      </c>
      <c r="O5" s="71">
        <v>4891572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/>
      <c r="E6" s="71">
        <v>994234</v>
      </c>
      <c r="F6" s="71">
        <v>998224</v>
      </c>
      <c r="G6" s="71">
        <v>986499</v>
      </c>
      <c r="H6" s="71">
        <v>978285</v>
      </c>
      <c r="I6" s="71">
        <v>971184</v>
      </c>
      <c r="J6" s="71">
        <v>982009</v>
      </c>
      <c r="K6" s="71">
        <v>990326</v>
      </c>
      <c r="L6" s="71">
        <v>989903</v>
      </c>
      <c r="M6" s="71">
        <v>978079</v>
      </c>
      <c r="N6" s="71">
        <v>991813</v>
      </c>
      <c r="O6" s="71">
        <v>1007883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/>
      <c r="E7" s="70">
        <v>84834</v>
      </c>
      <c r="F7" s="70">
        <v>86375</v>
      </c>
      <c r="G7" s="70">
        <v>86161</v>
      </c>
      <c r="H7" s="70">
        <v>86774</v>
      </c>
      <c r="I7" s="70">
        <v>87082</v>
      </c>
      <c r="J7" s="70">
        <v>87911</v>
      </c>
      <c r="K7" s="70">
        <v>88348</v>
      </c>
      <c r="L7" s="70">
        <v>88790</v>
      </c>
      <c r="M7" s="70">
        <v>86396</v>
      </c>
      <c r="N7" s="70">
        <v>88187</v>
      </c>
      <c r="O7" s="70">
        <v>90603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/>
      <c r="E8" s="70">
        <v>13958</v>
      </c>
      <c r="F8" s="70">
        <v>14482</v>
      </c>
      <c r="G8" s="70">
        <v>13809</v>
      </c>
      <c r="H8" s="70">
        <v>13264</v>
      </c>
      <c r="I8" s="70">
        <v>13030</v>
      </c>
      <c r="J8" s="70">
        <v>13274</v>
      </c>
      <c r="K8" s="70">
        <v>13137</v>
      </c>
      <c r="L8" s="70">
        <v>12781</v>
      </c>
      <c r="M8" s="70">
        <v>11938</v>
      </c>
      <c r="N8" s="70">
        <v>11738</v>
      </c>
      <c r="O8" s="70">
        <v>12296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/>
      <c r="E9" s="70">
        <v>31814</v>
      </c>
      <c r="F9" s="70">
        <v>30901</v>
      </c>
      <c r="G9" s="70">
        <v>29220</v>
      </c>
      <c r="H9" s="70">
        <v>27757</v>
      </c>
      <c r="I9" s="70">
        <v>26439</v>
      </c>
      <c r="J9" s="70">
        <v>24744</v>
      </c>
      <c r="K9" s="70">
        <v>23555</v>
      </c>
      <c r="L9" s="70">
        <v>22754</v>
      </c>
      <c r="M9" s="70">
        <v>21343</v>
      </c>
      <c r="N9" s="70">
        <v>20738</v>
      </c>
      <c r="O9" s="70">
        <v>19793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/>
      <c r="E10" s="70">
        <v>71987</v>
      </c>
      <c r="F10" s="70">
        <v>72539</v>
      </c>
      <c r="G10" s="70">
        <v>72813</v>
      </c>
      <c r="H10" s="70">
        <v>72956</v>
      </c>
      <c r="I10" s="70">
        <v>74520</v>
      </c>
      <c r="J10" s="70">
        <v>75078</v>
      </c>
      <c r="K10" s="70">
        <v>76299</v>
      </c>
      <c r="L10" s="70">
        <v>76944</v>
      </c>
      <c r="M10" s="70">
        <v>77886</v>
      </c>
      <c r="N10" s="70">
        <v>78514</v>
      </c>
      <c r="O10" s="70">
        <v>80412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/>
      <c r="E11" s="70">
        <v>1784</v>
      </c>
      <c r="F11" s="70">
        <v>1738</v>
      </c>
      <c r="G11" s="70">
        <v>1684</v>
      </c>
      <c r="H11" s="70">
        <v>1682</v>
      </c>
      <c r="I11" s="70">
        <v>1582</v>
      </c>
      <c r="J11" s="70">
        <v>1583</v>
      </c>
      <c r="K11" s="70">
        <v>1589</v>
      </c>
      <c r="L11" s="70">
        <v>1576</v>
      </c>
      <c r="M11" s="70">
        <v>1573</v>
      </c>
      <c r="N11" s="70">
        <v>1577</v>
      </c>
      <c r="O11" s="70">
        <v>1546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/>
      <c r="E12" s="70">
        <v>16692</v>
      </c>
      <c r="F12" s="70">
        <v>16493</v>
      </c>
      <c r="G12" s="70">
        <v>16125</v>
      </c>
      <c r="H12" s="70">
        <v>15020</v>
      </c>
      <c r="I12" s="70">
        <v>14901</v>
      </c>
      <c r="J12" s="70">
        <v>15612</v>
      </c>
      <c r="K12" s="70">
        <v>15225</v>
      </c>
      <c r="L12" s="70">
        <v>15110</v>
      </c>
      <c r="M12" s="70">
        <v>15059</v>
      </c>
      <c r="N12" s="70">
        <v>15244</v>
      </c>
      <c r="O12" s="70">
        <v>15279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/>
      <c r="E13" s="70">
        <v>7423</v>
      </c>
      <c r="F13" s="70">
        <v>7029</v>
      </c>
      <c r="G13" s="70">
        <v>7009</v>
      </c>
      <c r="H13" s="70">
        <v>6860</v>
      </c>
      <c r="I13" s="70">
        <v>6869</v>
      </c>
      <c r="J13" s="70">
        <v>6778</v>
      </c>
      <c r="K13" s="70">
        <v>7091</v>
      </c>
      <c r="L13" s="70">
        <v>7035</v>
      </c>
      <c r="M13" s="70">
        <v>7031</v>
      </c>
      <c r="N13" s="70">
        <v>6854</v>
      </c>
      <c r="O13" s="70">
        <v>6881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/>
      <c r="E14" s="70">
        <v>6262</v>
      </c>
      <c r="F14" s="70">
        <v>5955</v>
      </c>
      <c r="G14" s="70">
        <v>5660</v>
      </c>
      <c r="H14" s="70">
        <v>5141</v>
      </c>
      <c r="I14" s="70">
        <v>4999</v>
      </c>
      <c r="J14" s="70">
        <v>4990</v>
      </c>
      <c r="K14" s="70">
        <v>5308</v>
      </c>
      <c r="L14" s="70">
        <v>5611</v>
      </c>
      <c r="M14" s="70">
        <v>5321</v>
      </c>
      <c r="N14" s="70">
        <v>5602</v>
      </c>
      <c r="O14" s="70">
        <v>5717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/>
      <c r="E15" s="70">
        <v>226658</v>
      </c>
      <c r="F15" s="70">
        <v>227069</v>
      </c>
      <c r="G15" s="70">
        <v>223574</v>
      </c>
      <c r="H15" s="70">
        <v>218067</v>
      </c>
      <c r="I15" s="70">
        <v>213729</v>
      </c>
      <c r="J15" s="70">
        <v>218104</v>
      </c>
      <c r="K15" s="70">
        <v>222223</v>
      </c>
      <c r="L15" s="70">
        <v>218578</v>
      </c>
      <c r="M15" s="70">
        <v>214904</v>
      </c>
      <c r="N15" s="70">
        <v>218255</v>
      </c>
      <c r="O15" s="70">
        <v>224469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/>
      <c r="E16" s="70">
        <v>87843</v>
      </c>
      <c r="F16" s="70">
        <v>84154</v>
      </c>
      <c r="G16" s="70">
        <v>81983</v>
      </c>
      <c r="H16" s="70">
        <v>79840</v>
      </c>
      <c r="I16" s="70">
        <v>78880</v>
      </c>
      <c r="J16" s="70">
        <v>80754</v>
      </c>
      <c r="K16" s="70">
        <v>82103</v>
      </c>
      <c r="L16" s="70">
        <v>81716</v>
      </c>
      <c r="M16" s="70">
        <v>80307</v>
      </c>
      <c r="N16" s="70">
        <v>82100</v>
      </c>
      <c r="O16" s="70">
        <v>84440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/>
      <c r="E17" s="70">
        <v>116928</v>
      </c>
      <c r="F17" s="70">
        <v>113981</v>
      </c>
      <c r="G17" s="70">
        <v>113241</v>
      </c>
      <c r="H17" s="70">
        <v>111322</v>
      </c>
      <c r="I17" s="70">
        <v>111631</v>
      </c>
      <c r="J17" s="70">
        <v>110339</v>
      </c>
      <c r="K17" s="70">
        <v>110678</v>
      </c>
      <c r="L17" s="70">
        <v>112581</v>
      </c>
      <c r="M17" s="70">
        <v>112551</v>
      </c>
      <c r="N17" s="70">
        <v>114625</v>
      </c>
      <c r="O17" s="70">
        <v>115960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/>
      <c r="E18" s="70">
        <v>328051</v>
      </c>
      <c r="F18" s="70">
        <v>337508</v>
      </c>
      <c r="G18" s="70">
        <v>335220</v>
      </c>
      <c r="H18" s="70">
        <v>339602</v>
      </c>
      <c r="I18" s="70">
        <v>337522</v>
      </c>
      <c r="J18" s="70">
        <v>342842</v>
      </c>
      <c r="K18" s="70">
        <v>344770</v>
      </c>
      <c r="L18" s="70">
        <v>346427</v>
      </c>
      <c r="M18" s="70">
        <v>343770</v>
      </c>
      <c r="N18" s="70">
        <v>348379</v>
      </c>
      <c r="O18" s="70">
        <v>350487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/>
      <c r="E19" s="71">
        <v>3368467</v>
      </c>
      <c r="F19" s="71">
        <v>3478531</v>
      </c>
      <c r="G19" s="71">
        <v>3413067</v>
      </c>
      <c r="H19" s="71">
        <v>3454314</v>
      </c>
      <c r="I19" s="71">
        <v>3494996</v>
      </c>
      <c r="J19" s="71">
        <v>3570858</v>
      </c>
      <c r="K19" s="71">
        <v>3620781</v>
      </c>
      <c r="L19" s="71">
        <v>3677648</v>
      </c>
      <c r="M19" s="71">
        <v>3655817</v>
      </c>
      <c r="N19" s="71">
        <v>3870594</v>
      </c>
      <c r="O19" s="71">
        <v>3883689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/>
      <c r="E20" s="70">
        <v>623713</v>
      </c>
      <c r="F20" s="70">
        <v>617663</v>
      </c>
      <c r="G20" s="70">
        <v>604889</v>
      </c>
      <c r="H20" s="70">
        <v>604001</v>
      </c>
      <c r="I20" s="70">
        <v>597587</v>
      </c>
      <c r="J20" s="70">
        <v>599391</v>
      </c>
      <c r="K20" s="70">
        <v>598022</v>
      </c>
      <c r="L20" s="70">
        <v>599842</v>
      </c>
      <c r="M20" s="70">
        <v>591437</v>
      </c>
      <c r="N20" s="70">
        <v>604769</v>
      </c>
      <c r="O20" s="70">
        <v>604010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/>
      <c r="E21" s="70">
        <v>243070</v>
      </c>
      <c r="F21" s="70">
        <v>245660</v>
      </c>
      <c r="G21" s="70">
        <v>243941</v>
      </c>
      <c r="H21" s="70">
        <v>247781</v>
      </c>
      <c r="I21" s="70">
        <v>248981</v>
      </c>
      <c r="J21" s="70">
        <v>252764</v>
      </c>
      <c r="K21" s="70">
        <v>252324</v>
      </c>
      <c r="L21" s="70">
        <v>248537</v>
      </c>
      <c r="M21" s="70">
        <v>233501</v>
      </c>
      <c r="N21" s="70">
        <v>251155</v>
      </c>
      <c r="O21" s="70">
        <v>266804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/>
      <c r="E22" s="70">
        <v>230706</v>
      </c>
      <c r="F22" s="70">
        <v>230320</v>
      </c>
      <c r="G22" s="70">
        <v>226741</v>
      </c>
      <c r="H22" s="70">
        <v>217726</v>
      </c>
      <c r="I22" s="70">
        <v>214605</v>
      </c>
      <c r="J22" s="70">
        <v>218818</v>
      </c>
      <c r="K22" s="70">
        <v>221546</v>
      </c>
      <c r="L22" s="70">
        <v>223457</v>
      </c>
      <c r="M22" s="70">
        <v>223196</v>
      </c>
      <c r="N22" s="70">
        <v>230649</v>
      </c>
      <c r="O22" s="70">
        <v>236531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/>
      <c r="E23" s="70">
        <v>204127</v>
      </c>
      <c r="F23" s="70">
        <v>207063</v>
      </c>
      <c r="G23" s="70">
        <v>208415</v>
      </c>
      <c r="H23" s="70">
        <v>204315</v>
      </c>
      <c r="I23" s="70">
        <v>209933</v>
      </c>
      <c r="J23" s="70">
        <v>214666</v>
      </c>
      <c r="K23" s="70">
        <v>217422</v>
      </c>
      <c r="L23" s="70">
        <v>223947</v>
      </c>
      <c r="M23" s="70">
        <v>223635</v>
      </c>
      <c r="N23" s="70">
        <v>225972</v>
      </c>
      <c r="O23" s="70">
        <v>231349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/>
      <c r="E24" s="70">
        <v>322120</v>
      </c>
      <c r="F24" s="70">
        <v>331987</v>
      </c>
      <c r="G24" s="70">
        <v>334205</v>
      </c>
      <c r="H24" s="70">
        <v>341858</v>
      </c>
      <c r="I24" s="70">
        <v>352721</v>
      </c>
      <c r="J24" s="70">
        <v>361256</v>
      </c>
      <c r="K24" s="70">
        <v>369760</v>
      </c>
      <c r="L24" s="70">
        <v>377758</v>
      </c>
      <c r="M24" s="70">
        <v>382968</v>
      </c>
      <c r="N24" s="70">
        <v>393193</v>
      </c>
      <c r="O24" s="70">
        <v>402647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/>
      <c r="E25" s="70">
        <v>602891</v>
      </c>
      <c r="F25" s="70">
        <v>633603</v>
      </c>
      <c r="G25" s="70">
        <v>643412</v>
      </c>
      <c r="H25" s="70">
        <v>663940</v>
      </c>
      <c r="I25" s="70">
        <v>678170</v>
      </c>
      <c r="J25" s="70">
        <v>694389</v>
      </c>
      <c r="K25" s="70">
        <v>708494</v>
      </c>
      <c r="L25" s="70">
        <v>727475</v>
      </c>
      <c r="M25" s="70">
        <v>733543</v>
      </c>
      <c r="N25" s="70">
        <v>760527</v>
      </c>
      <c r="O25" s="70">
        <v>785644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/>
      <c r="E26" s="70">
        <v>1141840</v>
      </c>
      <c r="F26" s="70">
        <v>1212235</v>
      </c>
      <c r="G26" s="70">
        <v>1151464</v>
      </c>
      <c r="H26" s="70">
        <v>1174693</v>
      </c>
      <c r="I26" s="70">
        <v>1192999</v>
      </c>
      <c r="J26" s="70">
        <v>1229574</v>
      </c>
      <c r="K26" s="70">
        <v>1253213</v>
      </c>
      <c r="L26" s="70">
        <v>1276632</v>
      </c>
      <c r="M26" s="70">
        <v>1267537</v>
      </c>
      <c r="N26" s="70">
        <v>1404329</v>
      </c>
      <c r="O26" s="70">
        <v>1356704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60093"/>
  </sheetPr>
  <dimension ref="A1:I71"/>
  <sheetViews>
    <sheetView topLeftCell="A13" zoomScaleNormal="100" workbookViewId="0">
      <selection activeCell="I27" sqref="I27"/>
    </sheetView>
  </sheetViews>
  <sheetFormatPr baseColWidth="10" defaultRowHeight="15" x14ac:dyDescent="0.25"/>
  <cols>
    <col min="3" max="3" width="29" customWidth="1"/>
    <col min="4" max="4" width="29.85546875" customWidth="1"/>
    <col min="5" max="5" width="28.42578125" customWidth="1"/>
  </cols>
  <sheetData>
    <row r="1" spans="1:9" x14ac:dyDescent="0.25">
      <c r="A1" s="41" t="s">
        <v>80</v>
      </c>
      <c r="B1" s="41"/>
      <c r="C1" s="38" t="s">
        <v>81</v>
      </c>
      <c r="D1" s="38" t="s">
        <v>30</v>
      </c>
      <c r="E1" s="38" t="s">
        <v>82</v>
      </c>
      <c r="F1" s="40"/>
      <c r="G1" s="1" t="s">
        <v>145</v>
      </c>
      <c r="H1" s="1" t="s">
        <v>195</v>
      </c>
      <c r="I1" s="40"/>
    </row>
    <row r="2" spans="1:9" x14ac:dyDescent="0.25">
      <c r="A2" s="41" t="s">
        <v>81</v>
      </c>
      <c r="B2" s="41"/>
      <c r="C2" s="41" t="s">
        <v>0</v>
      </c>
      <c r="D2" s="41" t="s">
        <v>31</v>
      </c>
      <c r="E2" s="44" t="s">
        <v>168</v>
      </c>
      <c r="F2" s="42"/>
      <c r="G2" s="41">
        <v>2024</v>
      </c>
      <c r="H2" s="49">
        <f>Tabelle3[[#This Row],[Jahr]]+1</f>
        <v>2025</v>
      </c>
      <c r="I2" s="40"/>
    </row>
    <row r="3" spans="1:9" x14ac:dyDescent="0.25">
      <c r="A3" s="41" t="s">
        <v>30</v>
      </c>
      <c r="B3" s="41"/>
      <c r="C3" s="41" t="s">
        <v>1</v>
      </c>
      <c r="D3" s="41" t="s">
        <v>32</v>
      </c>
      <c r="E3" s="44" t="s">
        <v>169</v>
      </c>
      <c r="F3" s="42"/>
      <c r="G3" s="42"/>
      <c r="H3" s="40"/>
      <c r="I3" s="40"/>
    </row>
    <row r="4" spans="1:9" x14ac:dyDescent="0.25">
      <c r="A4" s="41" t="s">
        <v>82</v>
      </c>
      <c r="B4" s="41"/>
      <c r="C4" s="41" t="s">
        <v>2</v>
      </c>
      <c r="D4" s="41" t="s">
        <v>33</v>
      </c>
      <c r="E4" s="41" t="s">
        <v>34</v>
      </c>
      <c r="F4" s="42"/>
      <c r="G4" s="42"/>
      <c r="H4" s="40"/>
      <c r="I4" s="40"/>
    </row>
    <row r="5" spans="1:9" x14ac:dyDescent="0.25">
      <c r="A5" s="41"/>
      <c r="B5" s="41"/>
      <c r="C5" s="41" t="s">
        <v>8</v>
      </c>
      <c r="D5" s="41" t="s">
        <v>8</v>
      </c>
      <c r="E5" s="41" t="s">
        <v>35</v>
      </c>
      <c r="F5" s="42"/>
      <c r="G5" s="42"/>
      <c r="H5" s="40"/>
      <c r="I5" s="40"/>
    </row>
    <row r="6" spans="1:9" x14ac:dyDescent="0.25">
      <c r="A6" s="41"/>
      <c r="B6" s="41"/>
      <c r="C6" s="41" t="s">
        <v>23</v>
      </c>
      <c r="D6" s="41" t="s">
        <v>36</v>
      </c>
      <c r="E6" s="41" t="s">
        <v>37</v>
      </c>
      <c r="F6" s="40"/>
      <c r="G6" s="40"/>
      <c r="H6" s="40"/>
      <c r="I6" s="40"/>
    </row>
    <row r="7" spans="1:9" x14ac:dyDescent="0.25">
      <c r="A7" s="41"/>
      <c r="B7" s="41"/>
      <c r="C7" s="46" t="s">
        <v>4</v>
      </c>
      <c r="D7" s="41" t="s">
        <v>4</v>
      </c>
      <c r="E7" s="41" t="s">
        <v>38</v>
      </c>
      <c r="F7" s="40"/>
      <c r="G7" s="40"/>
      <c r="H7" s="40"/>
      <c r="I7" s="40"/>
    </row>
    <row r="8" spans="1:9" x14ac:dyDescent="0.25">
      <c r="A8" s="41"/>
      <c r="B8" s="41"/>
      <c r="C8" s="46" t="s">
        <v>6</v>
      </c>
      <c r="D8" s="41" t="s">
        <v>39</v>
      </c>
      <c r="E8" s="41" t="s">
        <v>40</v>
      </c>
      <c r="F8" s="40"/>
      <c r="G8" s="40"/>
      <c r="H8" s="40"/>
      <c r="I8" s="40"/>
    </row>
    <row r="9" spans="1:9" x14ac:dyDescent="0.25">
      <c r="A9" s="41"/>
      <c r="B9" s="41"/>
      <c r="C9" s="44" t="s">
        <v>7</v>
      </c>
      <c r="D9" s="41" t="s">
        <v>41</v>
      </c>
      <c r="E9" s="41" t="s">
        <v>42</v>
      </c>
      <c r="F9" s="40"/>
      <c r="G9" s="40"/>
      <c r="H9" s="40"/>
      <c r="I9" s="40"/>
    </row>
    <row r="10" spans="1:9" x14ac:dyDescent="0.25">
      <c r="A10" s="41"/>
      <c r="B10" s="41"/>
      <c r="C10" s="41" t="s">
        <v>9</v>
      </c>
      <c r="D10" s="41" t="s">
        <v>43</v>
      </c>
      <c r="E10" s="41" t="s">
        <v>44</v>
      </c>
    </row>
    <row r="11" spans="1:9" x14ac:dyDescent="0.25">
      <c r="A11" s="41"/>
      <c r="B11" s="41"/>
      <c r="C11" s="44" t="s">
        <v>10</v>
      </c>
      <c r="D11" s="41" t="s">
        <v>45</v>
      </c>
      <c r="E11" s="41" t="s">
        <v>46</v>
      </c>
    </row>
    <row r="12" spans="1:9" x14ac:dyDescent="0.25">
      <c r="A12" s="41"/>
      <c r="B12" s="41"/>
      <c r="C12" s="41" t="s">
        <v>11</v>
      </c>
      <c r="D12" s="41" t="s">
        <v>47</v>
      </c>
      <c r="E12" s="41" t="s">
        <v>48</v>
      </c>
    </row>
    <row r="13" spans="1:9" x14ac:dyDescent="0.25">
      <c r="A13" s="41"/>
      <c r="B13" s="41"/>
      <c r="C13" s="41" t="s">
        <v>12</v>
      </c>
      <c r="D13" s="41" t="s">
        <v>49</v>
      </c>
      <c r="E13" s="41" t="s">
        <v>50</v>
      </c>
    </row>
    <row r="14" spans="1:9" x14ac:dyDescent="0.25">
      <c r="A14" s="41"/>
      <c r="B14" s="41"/>
      <c r="C14" s="41" t="s">
        <v>13</v>
      </c>
      <c r="D14" s="41" t="s">
        <v>51</v>
      </c>
      <c r="E14" s="41" t="s">
        <v>52</v>
      </c>
    </row>
    <row r="15" spans="1:9" x14ac:dyDescent="0.25">
      <c r="A15" s="41"/>
      <c r="B15" s="41"/>
      <c r="C15" s="41" t="s">
        <v>14</v>
      </c>
      <c r="D15" s="41" t="s">
        <v>53</v>
      </c>
      <c r="E15" s="41" t="s">
        <v>54</v>
      </c>
    </row>
    <row r="16" spans="1:9" x14ac:dyDescent="0.25">
      <c r="A16" s="41"/>
      <c r="B16" s="41"/>
      <c r="C16" s="41" t="s">
        <v>15</v>
      </c>
      <c r="D16" s="41" t="s">
        <v>55</v>
      </c>
      <c r="E16" s="41" t="s">
        <v>56</v>
      </c>
    </row>
    <row r="17" spans="1:5" x14ac:dyDescent="0.25">
      <c r="A17" s="41"/>
      <c r="B17" s="41"/>
      <c r="C17" s="41" t="s">
        <v>16</v>
      </c>
      <c r="D17" s="41" t="s">
        <v>57</v>
      </c>
      <c r="E17" s="41" t="s">
        <v>58</v>
      </c>
    </row>
    <row r="18" spans="1:5" x14ac:dyDescent="0.25">
      <c r="A18" s="41"/>
      <c r="B18" s="41"/>
      <c r="C18" s="41" t="s">
        <v>17</v>
      </c>
      <c r="D18" s="41" t="s">
        <v>59</v>
      </c>
      <c r="E18" s="44" t="s">
        <v>170</v>
      </c>
    </row>
    <row r="19" spans="1:5" x14ac:dyDescent="0.25">
      <c r="A19" s="41"/>
      <c r="B19" s="41"/>
      <c r="C19" s="41" t="s">
        <v>18</v>
      </c>
      <c r="D19" s="41" t="s">
        <v>60</v>
      </c>
      <c r="E19" s="41" t="s">
        <v>61</v>
      </c>
    </row>
    <row r="20" spans="1:5" x14ac:dyDescent="0.25">
      <c r="A20" s="41"/>
      <c r="B20" s="41"/>
      <c r="C20" s="41" t="s">
        <v>19</v>
      </c>
      <c r="D20" s="41" t="s">
        <v>62</v>
      </c>
      <c r="E20" s="41" t="s">
        <v>63</v>
      </c>
    </row>
    <row r="21" spans="1:5" x14ac:dyDescent="0.25">
      <c r="A21" s="41"/>
      <c r="B21" s="41"/>
      <c r="C21" s="46" t="s">
        <v>21</v>
      </c>
      <c r="D21" s="41" t="s">
        <v>64</v>
      </c>
      <c r="E21" s="41" t="s">
        <v>65</v>
      </c>
    </row>
    <row r="22" spans="1:5" x14ac:dyDescent="0.25">
      <c r="A22" s="41"/>
      <c r="B22" s="41"/>
      <c r="C22" s="41" t="s">
        <v>22</v>
      </c>
      <c r="D22" s="41" t="s">
        <v>66</v>
      </c>
      <c r="E22" s="41" t="s">
        <v>67</v>
      </c>
    </row>
    <row r="23" spans="1:5" x14ac:dyDescent="0.25">
      <c r="A23" s="41"/>
      <c r="B23" s="41"/>
      <c r="C23" s="41" t="s">
        <v>24</v>
      </c>
      <c r="D23" s="41" t="s">
        <v>68</v>
      </c>
      <c r="E23" s="41" t="s">
        <v>69</v>
      </c>
    </row>
    <row r="24" spans="1:5" x14ac:dyDescent="0.25">
      <c r="A24" s="41"/>
      <c r="B24" s="41"/>
      <c r="C24" s="41" t="s">
        <v>25</v>
      </c>
      <c r="D24" s="41" t="s">
        <v>70</v>
      </c>
      <c r="E24" s="41" t="s">
        <v>71</v>
      </c>
    </row>
    <row r="25" spans="1:5" x14ac:dyDescent="0.25">
      <c r="A25" s="41"/>
      <c r="B25" s="41"/>
      <c r="C25" s="41" t="s">
        <v>26</v>
      </c>
      <c r="D25" s="41" t="s">
        <v>72</v>
      </c>
      <c r="E25" s="41" t="s">
        <v>73</v>
      </c>
    </row>
    <row r="26" spans="1:5" x14ac:dyDescent="0.25">
      <c r="A26" s="41"/>
      <c r="B26" s="41"/>
      <c r="C26" s="41" t="s">
        <v>27</v>
      </c>
      <c r="D26" s="41" t="s">
        <v>74</v>
      </c>
      <c r="E26" s="41" t="s">
        <v>75</v>
      </c>
    </row>
    <row r="27" spans="1:5" x14ac:dyDescent="0.25">
      <c r="A27" s="41"/>
      <c r="B27" s="41"/>
      <c r="C27" s="41" t="s">
        <v>28</v>
      </c>
      <c r="D27" s="41" t="s">
        <v>76</v>
      </c>
      <c r="E27" s="41" t="s">
        <v>77</v>
      </c>
    </row>
    <row r="28" spans="1:5" x14ac:dyDescent="0.25">
      <c r="A28" s="41"/>
      <c r="B28" s="41"/>
      <c r="C28" s="41" t="s">
        <v>29</v>
      </c>
      <c r="D28" s="41" t="s">
        <v>78</v>
      </c>
      <c r="E28" s="41" t="s">
        <v>79</v>
      </c>
    </row>
    <row r="29" spans="1:5" x14ac:dyDescent="0.25">
      <c r="A29" s="41"/>
      <c r="B29" s="41"/>
      <c r="C29" s="41" t="s">
        <v>102</v>
      </c>
      <c r="D29" s="41" t="s">
        <v>104</v>
      </c>
      <c r="E29" s="41" t="s">
        <v>105</v>
      </c>
    </row>
    <row r="30" spans="1:5" x14ac:dyDescent="0.25">
      <c r="A30" s="41"/>
      <c r="B30" s="41"/>
      <c r="C30" s="44" t="s">
        <v>103</v>
      </c>
      <c r="D30" s="44" t="s">
        <v>178</v>
      </c>
      <c r="E30" s="44" t="s">
        <v>179</v>
      </c>
    </row>
    <row r="31" spans="1:5" x14ac:dyDescent="0.25">
      <c r="A31" s="41"/>
      <c r="B31" s="41"/>
      <c r="C31" s="41" t="s">
        <v>144</v>
      </c>
      <c r="D31" s="44" t="s">
        <v>173</v>
      </c>
      <c r="E31" s="44" t="s">
        <v>174</v>
      </c>
    </row>
    <row r="32" spans="1:5" x14ac:dyDescent="0.25">
      <c r="A32" s="41"/>
      <c r="B32" s="41"/>
      <c r="C32" s="41" t="s">
        <v>84</v>
      </c>
      <c r="D32" s="41" t="s">
        <v>133</v>
      </c>
      <c r="E32" s="41" t="s">
        <v>109</v>
      </c>
    </row>
    <row r="33" spans="1:5" x14ac:dyDescent="0.25">
      <c r="A33" s="41"/>
      <c r="B33" s="41"/>
      <c r="C33" s="41" t="s">
        <v>229</v>
      </c>
      <c r="D33" s="41" t="s">
        <v>230</v>
      </c>
      <c r="E33" s="41" t="s">
        <v>231</v>
      </c>
    </row>
    <row r="34" spans="1:5" x14ac:dyDescent="0.25">
      <c r="A34" s="41"/>
      <c r="B34" s="41"/>
      <c r="C34" s="41" t="s">
        <v>85</v>
      </c>
      <c r="D34" s="41" t="s">
        <v>110</v>
      </c>
      <c r="E34" s="41" t="s">
        <v>167</v>
      </c>
    </row>
    <row r="35" spans="1:5" x14ac:dyDescent="0.25">
      <c r="A35" s="41"/>
      <c r="B35" s="41"/>
      <c r="C35" s="41" t="s">
        <v>101</v>
      </c>
      <c r="D35" s="41" t="s">
        <v>111</v>
      </c>
      <c r="E35" s="41" t="s">
        <v>112</v>
      </c>
    </row>
    <row r="36" spans="1:5" x14ac:dyDescent="0.25">
      <c r="A36" s="41"/>
      <c r="B36" s="41"/>
      <c r="C36" s="41" t="s">
        <v>125</v>
      </c>
      <c r="D36" s="41" t="s">
        <v>142</v>
      </c>
      <c r="E36" s="41" t="s">
        <v>126</v>
      </c>
    </row>
    <row r="37" spans="1:5" x14ac:dyDescent="0.25">
      <c r="A37" s="41"/>
      <c r="B37" s="41"/>
      <c r="C37" s="44" t="s">
        <v>86</v>
      </c>
      <c r="D37" s="44" t="s">
        <v>185</v>
      </c>
      <c r="E37" s="44" t="s">
        <v>113</v>
      </c>
    </row>
    <row r="38" spans="1:5" x14ac:dyDescent="0.25">
      <c r="A38" s="41"/>
      <c r="B38" s="41"/>
      <c r="C38" s="41" t="s">
        <v>87</v>
      </c>
      <c r="D38" s="41" t="s">
        <v>119</v>
      </c>
      <c r="E38" s="41" t="s">
        <v>193</v>
      </c>
    </row>
    <row r="39" spans="1:5" x14ac:dyDescent="0.25">
      <c r="A39" s="41"/>
      <c r="B39" s="41"/>
      <c r="C39" s="41" t="s">
        <v>88</v>
      </c>
      <c r="D39" s="44" t="s">
        <v>186</v>
      </c>
      <c r="E39" s="41" t="s">
        <v>171</v>
      </c>
    </row>
    <row r="40" spans="1:5" x14ac:dyDescent="0.25">
      <c r="A40" s="41"/>
      <c r="B40" s="41"/>
      <c r="C40" s="41" t="s">
        <v>92</v>
      </c>
      <c r="D40" s="41" t="s">
        <v>118</v>
      </c>
      <c r="E40" s="41" t="s">
        <v>114</v>
      </c>
    </row>
    <row r="41" spans="1:5" x14ac:dyDescent="0.25">
      <c r="A41" s="41"/>
      <c r="B41" s="41"/>
      <c r="C41" s="41" t="s">
        <v>98</v>
      </c>
      <c r="D41" s="41" t="s">
        <v>116</v>
      </c>
      <c r="E41" s="41" t="s">
        <v>115</v>
      </c>
    </row>
    <row r="42" spans="1:5" x14ac:dyDescent="0.25">
      <c r="A42" s="41"/>
      <c r="B42" s="41"/>
      <c r="C42" s="37" t="s">
        <v>99</v>
      </c>
      <c r="D42" s="37" t="s">
        <v>141</v>
      </c>
      <c r="E42" s="43" t="s">
        <v>191</v>
      </c>
    </row>
    <row r="43" spans="1:5" x14ac:dyDescent="0.25">
      <c r="A43" s="41"/>
      <c r="B43" s="41"/>
      <c r="C43" s="37" t="s">
        <v>100</v>
      </c>
      <c r="D43" s="37" t="s">
        <v>117</v>
      </c>
      <c r="E43" s="37" t="s">
        <v>100</v>
      </c>
    </row>
    <row r="44" spans="1:5" x14ac:dyDescent="0.25">
      <c r="A44" s="41"/>
      <c r="B44" s="41"/>
      <c r="C44" s="39" t="s">
        <v>121</v>
      </c>
      <c r="D44" s="41" t="s">
        <v>120</v>
      </c>
      <c r="E44" s="41" t="s">
        <v>122</v>
      </c>
    </row>
    <row r="45" spans="1:5" x14ac:dyDescent="0.25">
      <c r="A45" s="41"/>
      <c r="B45" s="41"/>
      <c r="C45" s="39" t="s">
        <v>83</v>
      </c>
      <c r="D45" s="39" t="s">
        <v>124</v>
      </c>
      <c r="E45" s="39" t="s">
        <v>123</v>
      </c>
    </row>
    <row r="46" spans="1:5" x14ac:dyDescent="0.25">
      <c r="A46" s="41"/>
      <c r="B46" s="41"/>
      <c r="C46" s="41" t="s">
        <v>106</v>
      </c>
      <c r="D46" s="41" t="s">
        <v>132</v>
      </c>
      <c r="E46" s="41" t="s">
        <v>128</v>
      </c>
    </row>
    <row r="47" spans="1:5" x14ac:dyDescent="0.25">
      <c r="A47" s="41"/>
      <c r="B47" s="41"/>
      <c r="C47" s="41" t="s">
        <v>107</v>
      </c>
      <c r="D47" s="41" t="s">
        <v>131</v>
      </c>
      <c r="E47" s="41" t="s">
        <v>129</v>
      </c>
    </row>
    <row r="48" spans="1:5" x14ac:dyDescent="0.25">
      <c r="A48" s="41"/>
      <c r="B48" s="41"/>
      <c r="C48" s="41" t="s">
        <v>108</v>
      </c>
      <c r="D48" s="41" t="s">
        <v>127</v>
      </c>
      <c r="E48" s="41" t="s">
        <v>130</v>
      </c>
    </row>
    <row r="49" spans="1:5" x14ac:dyDescent="0.25">
      <c r="A49" s="41"/>
      <c r="B49" s="41"/>
      <c r="C49" s="41" t="s">
        <v>91</v>
      </c>
      <c r="D49" s="41" t="s">
        <v>134</v>
      </c>
      <c r="E49" s="41" t="s">
        <v>135</v>
      </c>
    </row>
    <row r="50" spans="1:5" x14ac:dyDescent="0.25">
      <c r="A50" s="41"/>
      <c r="B50" s="41"/>
      <c r="C50" s="41" t="s">
        <v>95</v>
      </c>
      <c r="D50" s="41" t="s">
        <v>138</v>
      </c>
      <c r="E50" s="41" t="s">
        <v>194</v>
      </c>
    </row>
    <row r="51" spans="1:5" x14ac:dyDescent="0.25">
      <c r="A51" s="41"/>
      <c r="B51" s="41"/>
      <c r="C51" s="41" t="s">
        <v>96</v>
      </c>
      <c r="D51" s="41" t="s">
        <v>136</v>
      </c>
      <c r="E51" s="41" t="s">
        <v>139</v>
      </c>
    </row>
    <row r="52" spans="1:5" x14ac:dyDescent="0.25">
      <c r="A52" s="41"/>
      <c r="B52" s="41"/>
      <c r="C52" s="41" t="s">
        <v>97</v>
      </c>
      <c r="D52" s="41" t="s">
        <v>137</v>
      </c>
      <c r="E52" s="41" t="s">
        <v>140</v>
      </c>
    </row>
    <row r="53" spans="1:5" x14ac:dyDescent="0.25">
      <c r="C53" s="41" t="s">
        <v>90</v>
      </c>
      <c r="D53" s="41" t="s">
        <v>143</v>
      </c>
      <c r="E53" s="44" t="s">
        <v>172</v>
      </c>
    </row>
    <row r="55" spans="1:5" x14ac:dyDescent="0.25">
      <c r="C55" s="47" t="s">
        <v>166</v>
      </c>
      <c r="D55" s="47" t="s">
        <v>187</v>
      </c>
      <c r="E55" s="48" t="s">
        <v>188</v>
      </c>
    </row>
    <row r="56" spans="1:5" x14ac:dyDescent="0.25">
      <c r="C56" t="s">
        <v>175</v>
      </c>
      <c r="D56" t="s">
        <v>192</v>
      </c>
      <c r="E56" t="s">
        <v>176</v>
      </c>
    </row>
    <row r="57" spans="1:5" x14ac:dyDescent="0.25">
      <c r="C57" s="47" t="s">
        <v>184</v>
      </c>
      <c r="D57" s="47" t="s">
        <v>183</v>
      </c>
      <c r="E57" s="47" t="s">
        <v>182</v>
      </c>
    </row>
    <row r="58" spans="1:5" x14ac:dyDescent="0.25">
      <c r="C58" t="s">
        <v>163</v>
      </c>
      <c r="D58" t="s">
        <v>180</v>
      </c>
      <c r="E58" t="s">
        <v>181</v>
      </c>
    </row>
    <row r="59" spans="1:5" x14ac:dyDescent="0.25">
      <c r="C59" s="45" t="s">
        <v>177</v>
      </c>
      <c r="D59" s="45" t="s">
        <v>189</v>
      </c>
      <c r="E59" s="45" t="s">
        <v>190</v>
      </c>
    </row>
    <row r="61" spans="1:5" x14ac:dyDescent="0.25">
      <c r="C61" t="s">
        <v>196</v>
      </c>
      <c r="D61" t="s">
        <v>205</v>
      </c>
      <c r="E61" t="s">
        <v>214</v>
      </c>
    </row>
    <row r="62" spans="1:5" x14ac:dyDescent="0.25">
      <c r="C62" t="s">
        <v>197</v>
      </c>
      <c r="D62" t="s">
        <v>208</v>
      </c>
      <c r="E62" t="s">
        <v>215</v>
      </c>
    </row>
    <row r="63" spans="1:5" x14ac:dyDescent="0.25">
      <c r="C63" t="s">
        <v>198</v>
      </c>
      <c r="D63" t="s">
        <v>206</v>
      </c>
      <c r="E63" t="s">
        <v>216</v>
      </c>
    </row>
    <row r="64" spans="1:5" x14ac:dyDescent="0.25">
      <c r="C64" t="s">
        <v>202</v>
      </c>
      <c r="D64" t="s">
        <v>207</v>
      </c>
      <c r="E64" t="s">
        <v>217</v>
      </c>
    </row>
    <row r="65" spans="3:5" x14ac:dyDescent="0.25">
      <c r="C65" t="s">
        <v>199</v>
      </c>
      <c r="D65" t="s">
        <v>209</v>
      </c>
      <c r="E65" t="s">
        <v>218</v>
      </c>
    </row>
    <row r="66" spans="3:5" x14ac:dyDescent="0.25">
      <c r="C66" t="s">
        <v>200</v>
      </c>
      <c r="D66" t="s">
        <v>210</v>
      </c>
      <c r="E66" t="s">
        <v>219</v>
      </c>
    </row>
    <row r="67" spans="3:5" x14ac:dyDescent="0.25">
      <c r="C67" t="s">
        <v>201</v>
      </c>
      <c r="D67" t="s">
        <v>224</v>
      </c>
      <c r="E67" t="s">
        <v>220</v>
      </c>
    </row>
    <row r="68" spans="3:5" x14ac:dyDescent="0.25">
      <c r="C68" t="s">
        <v>203</v>
      </c>
      <c r="D68" t="s">
        <v>225</v>
      </c>
      <c r="E68" t="s">
        <v>221</v>
      </c>
    </row>
    <row r="69" spans="3:5" x14ac:dyDescent="0.25">
      <c r="C69" t="s">
        <v>204</v>
      </c>
      <c r="D69" t="s">
        <v>211</v>
      </c>
      <c r="E69" t="s">
        <v>223</v>
      </c>
    </row>
    <row r="70" spans="3:5" x14ac:dyDescent="0.25">
      <c r="C70" t="s">
        <v>213</v>
      </c>
      <c r="D70" t="s">
        <v>212</v>
      </c>
      <c r="E70" t="s">
        <v>222</v>
      </c>
    </row>
    <row r="71" spans="3:5" x14ac:dyDescent="0.25">
      <c r="C71" t="s">
        <v>226</v>
      </c>
      <c r="D71" t="s">
        <v>227</v>
      </c>
      <c r="E71" t="s">
        <v>228</v>
      </c>
    </row>
  </sheetData>
  <hyperlinks>
    <hyperlink ref="C59" r:id="rId1" display="https://www.bfs.admin.ch/bfs/de/home/statistiken/industrie-dienstleistungen/nomenklaturen/noga.html" xr:uid="{00000000-0004-0000-0100-000000000000}"/>
    <hyperlink ref="D59" r:id="rId2" display="https://www.bfs.admin.ch/bfs/fr/home/statistiques/industrie-services/nomenclatures/noga.html" xr:uid="{00000000-0004-0000-0100-000001000000}"/>
    <hyperlink ref="E59" r:id="rId3" display="https://www.bfs.admin.ch/bfs/it/home/statistiche/industria-servizi/nomenclature/noga.html" xr:uid="{00000000-0004-0000-0100-000002000000}"/>
  </hyperlinks>
  <pageMargins left="0.7" right="0.7" top="0.78740157499999996" bottom="0.78740157499999996" header="0.3" footer="0.3"/>
  <pageSetup paperSize="9" orientation="portrait" horizontalDpi="300" verticalDpi="300"/>
  <tableParts count="3"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B2:E28"/>
  <sheetViews>
    <sheetView showGridLines="0" topLeftCell="B1" zoomScale="90" zoomScaleNormal="90" workbookViewId="0">
      <selection activeCell="D30" sqref="D30"/>
    </sheetView>
  </sheetViews>
  <sheetFormatPr baseColWidth="10" defaultRowHeight="15" x14ac:dyDescent="0.25"/>
  <cols>
    <col min="1" max="1" width="3.5703125" customWidth="1"/>
    <col min="2" max="2" width="18" customWidth="1"/>
    <col min="3" max="3" width="31.7109375" customWidth="1"/>
    <col min="4" max="4" width="18.7109375" customWidth="1"/>
    <col min="5" max="5" width="130.85546875" customWidth="1"/>
  </cols>
  <sheetData>
    <row r="2" spans="2:5" ht="18.75" customHeight="1" x14ac:dyDescent="0.3">
      <c r="B2" s="50" t="str">
        <f>IF(Titelblatt!$E$19="Deutsch",Sprachen!$C$56,IF(Titelblatt!$E$19="Français",Sprachen!$D$56,Sprachen!$E$56))</f>
        <v>Definition der 19 Branchen (auf Basis der NOGA2008*)</v>
      </c>
    </row>
    <row r="4" spans="2:5" ht="15.75" customHeight="1" x14ac:dyDescent="0.25">
      <c r="B4" s="51" t="str">
        <f>IF(Titelblatt!$E$19="Deutsch",Sprachen!$C4,IF(Titelblatt!$E$19="Français",Sprachen!$D4,Sprachen!$E4))</f>
        <v>Sektor</v>
      </c>
      <c r="C4" s="52" t="str">
        <f>IF(Titelblatt!$E$19="Deutsch",Sprachen!$C3,IF(Titelblatt!$E$19="Français",Sprachen!$D3,Sprachen!$E3))</f>
        <v>Branchenname</v>
      </c>
      <c r="D4" s="52" t="str">
        <f>IF(Titelblatt!$E$19="Deutsch",Sprachen!$C2,IF(Titelblatt!$E$19="Français",Sprachen!$D2,Sprachen!$E2))</f>
        <v>BranchenNr.</v>
      </c>
      <c r="E4" s="53" t="str">
        <f>IF(Titelblatt!$E$19="Deutsch",Sprachen!$C55,IF(Titelblatt!$E$19="Français",Sprachen!$D55,Sprachen!$E55))</f>
        <v>Zwei- oder vierstelliger NOGA-Code</v>
      </c>
    </row>
    <row r="5" spans="2:5" ht="15.75" customHeight="1" x14ac:dyDescent="0.25">
      <c r="B5" s="54" t="str">
        <f>IF(Titelblatt!$E$19="Deutsch",Sprachen!$C$5,IF(Titelblatt!$E$19="Français",Sprachen!$D$5,Sprachen!$E$5))</f>
        <v>Industrie</v>
      </c>
      <c r="C5" s="55" t="str">
        <f>IF(Titelblatt!$E$19="Deutsch",Sprachen!$C9,IF(Titelblatt!$E$19="Français",Sprachen!$D9,Sprachen!$E9))</f>
        <v>Nahrungsmittel</v>
      </c>
      <c r="D5" s="55">
        <v>1</v>
      </c>
      <c r="E5" s="56" t="s">
        <v>146</v>
      </c>
    </row>
    <row r="6" spans="2:5" ht="15.75" customHeight="1" x14ac:dyDescent="0.25">
      <c r="B6" s="54"/>
      <c r="C6" s="55" t="str">
        <f>IF(Titelblatt!$E$19="Deutsch",Sprachen!$C10,IF(Titelblatt!$E$19="Français",Sprachen!$D10,Sprachen!$E10))</f>
        <v>Textil und Leder</v>
      </c>
      <c r="D6" s="55">
        <v>2</v>
      </c>
      <c r="E6" s="57" t="s">
        <v>147</v>
      </c>
    </row>
    <row r="7" spans="2:5" ht="15.75" customHeight="1" x14ac:dyDescent="0.25">
      <c r="B7" s="54"/>
      <c r="C7" s="55" t="str">
        <f>IF(Titelblatt!$E$19="Deutsch",Sprachen!$C11,IF(Titelblatt!$E$19="Français",Sprachen!$D11,Sprachen!$E11))</f>
        <v>Papier und Druck</v>
      </c>
      <c r="D7" s="55">
        <v>3</v>
      </c>
      <c r="E7" s="57" t="s">
        <v>148</v>
      </c>
    </row>
    <row r="8" spans="2:5" ht="15.75" customHeight="1" x14ac:dyDescent="0.25">
      <c r="B8" s="54"/>
      <c r="C8" s="55" t="str">
        <f>IF(Titelblatt!$E$19="Deutsch",Sprachen!$C12,IF(Titelblatt!$E$19="Français",Sprachen!$D12,Sprachen!$E12))</f>
        <v>Chemie und Pharma</v>
      </c>
      <c r="D8" s="55">
        <v>4</v>
      </c>
      <c r="E8" s="57" t="s">
        <v>149</v>
      </c>
    </row>
    <row r="9" spans="2:5" ht="15.75" customHeight="1" x14ac:dyDescent="0.25">
      <c r="B9" s="54"/>
      <c r="C9" s="55" t="str">
        <f>IF(Titelblatt!$E$19="Deutsch",Sprachen!$C13,IF(Titelblatt!$E$19="Français",Sprachen!$D13,Sprachen!$E13))</f>
        <v>Zement und Beton</v>
      </c>
      <c r="D9" s="55">
        <v>5</v>
      </c>
      <c r="E9" s="57" t="s">
        <v>150</v>
      </c>
    </row>
    <row r="10" spans="2:5" ht="15.75" customHeight="1" x14ac:dyDescent="0.25">
      <c r="B10" s="54"/>
      <c r="C10" s="55" t="str">
        <f>IF(Titelblatt!$E$19="Deutsch",Sprachen!$C14,IF(Titelblatt!$E$19="Français",Sprachen!$D14,Sprachen!$E14))</f>
        <v>Andere Nicht-Eisen-Mineralien</v>
      </c>
      <c r="D10" s="55">
        <v>6</v>
      </c>
      <c r="E10" s="57" t="s">
        <v>151</v>
      </c>
    </row>
    <row r="11" spans="2:5" ht="15.75" customHeight="1" x14ac:dyDescent="0.25">
      <c r="B11" s="54"/>
      <c r="C11" s="55" t="str">
        <f>IF(Titelblatt!$E$19="Deutsch",Sprachen!$C15,IF(Titelblatt!$E$19="Français",Sprachen!$D15,Sprachen!$E15))</f>
        <v>Metall und Eisen</v>
      </c>
      <c r="D11" s="55">
        <v>7</v>
      </c>
      <c r="E11" s="57" t="s">
        <v>152</v>
      </c>
    </row>
    <row r="12" spans="2:5" ht="15.75" customHeight="1" x14ac:dyDescent="0.25">
      <c r="B12" s="54"/>
      <c r="C12" s="55" t="str">
        <f>IF(Titelblatt!$E$19="Deutsch",Sprachen!$C16,IF(Titelblatt!$E$19="Français",Sprachen!$D16,Sprachen!$E16))</f>
        <v>Nicht-Eisen-Metalle</v>
      </c>
      <c r="D12" s="55">
        <v>8</v>
      </c>
      <c r="E12" s="57" t="s">
        <v>162</v>
      </c>
    </row>
    <row r="13" spans="2:5" ht="15" customHeight="1" x14ac:dyDescent="0.25">
      <c r="B13" s="54"/>
      <c r="C13" s="55" t="str">
        <f>IF(Titelblatt!$E$19="Deutsch",Sprachen!$C17,IF(Titelblatt!$E$19="Français",Sprachen!$D17,Sprachen!$E17))</f>
        <v>Metall und Geräte</v>
      </c>
      <c r="D13" s="55">
        <v>9</v>
      </c>
      <c r="E13" s="57" t="s">
        <v>153</v>
      </c>
    </row>
    <row r="14" spans="2:5" ht="15.75" customHeight="1" x14ac:dyDescent="0.25">
      <c r="B14" s="54"/>
      <c r="C14" s="55" t="str">
        <f>IF(Titelblatt!$E$19="Deutsch",Sprachen!$C18,IF(Titelblatt!$E$19="Français",Sprachen!$D18,Sprachen!$E18))</f>
        <v>Maschinen</v>
      </c>
      <c r="D14" s="55">
        <v>10</v>
      </c>
      <c r="E14" s="57" t="s">
        <v>154</v>
      </c>
    </row>
    <row r="15" spans="2:5" ht="15.75" customHeight="1" x14ac:dyDescent="0.25">
      <c r="B15" s="54"/>
      <c r="C15" s="55" t="str">
        <f>IF(Titelblatt!$E$19="Deutsch",Sprachen!$C19,IF(Titelblatt!$E$19="Français",Sprachen!$D19,Sprachen!$E19))</f>
        <v>Andere Industrien</v>
      </c>
      <c r="D15" s="55">
        <v>11</v>
      </c>
      <c r="E15" s="57" t="s">
        <v>155</v>
      </c>
    </row>
    <row r="16" spans="2:5" ht="15.75" customHeight="1" x14ac:dyDescent="0.25">
      <c r="B16" s="54"/>
      <c r="C16" s="55" t="str">
        <f>IF(Titelblatt!$E$19="Deutsch",Sprachen!$C20,IF(Titelblatt!$E$19="Français",Sprachen!$D20,Sprachen!$E20))</f>
        <v>Bau</v>
      </c>
      <c r="D16" s="55">
        <v>12</v>
      </c>
      <c r="E16" s="57" t="s">
        <v>164</v>
      </c>
    </row>
    <row r="17" spans="2:5" ht="15.75" customHeight="1" x14ac:dyDescent="0.25">
      <c r="B17" s="58" t="str">
        <f>IF(Titelblatt!$E$19="Deutsch",Sprachen!$C$6,IF(Titelblatt!$E$19="Français",Sprachen!$D$6,Sprachen!$E$6))</f>
        <v>Dienstleistungen</v>
      </c>
      <c r="C17" s="59" t="str">
        <f>IF(Titelblatt!$E$19="Deutsch",Sprachen!$C22,IF(Titelblatt!$E$19="Français",Sprachen!$D22,Sprachen!$E22))</f>
        <v>Handel</v>
      </c>
      <c r="D17" s="59">
        <v>13</v>
      </c>
      <c r="E17" s="60" t="s">
        <v>156</v>
      </c>
    </row>
    <row r="18" spans="2:5" ht="15.75" customHeight="1" x14ac:dyDescent="0.25">
      <c r="B18" s="54"/>
      <c r="C18" s="81" t="str">
        <f>IF(Titelblatt!$E$19="Deutsch",Sprachen!$C23,IF(Titelblatt!$E$19="Français",Sprachen!$D23,Sprachen!$E23))</f>
        <v>Gastgewerbe</v>
      </c>
      <c r="D18" s="55">
        <v>14</v>
      </c>
      <c r="E18" s="57" t="s">
        <v>157</v>
      </c>
    </row>
    <row r="19" spans="2:5" ht="15.75" customHeight="1" x14ac:dyDescent="0.25">
      <c r="B19" s="54"/>
      <c r="C19" s="81" t="str">
        <f>IF(Titelblatt!$E$19="Deutsch",Sprachen!$C24,IF(Titelblatt!$E$19="Français",Sprachen!$D24,Sprachen!$E24))</f>
        <v>Kredite und Versicherungen</v>
      </c>
      <c r="D19" s="55">
        <v>15</v>
      </c>
      <c r="E19" s="57" t="s">
        <v>158</v>
      </c>
    </row>
    <row r="20" spans="2:5" ht="15.75" customHeight="1" x14ac:dyDescent="0.25">
      <c r="B20" s="54"/>
      <c r="C20" s="81" t="str">
        <f>IF(Titelblatt!$E$19="Deutsch",Sprachen!$C25,IF(Titelblatt!$E$19="Français",Sprachen!$D25,Sprachen!$E25))</f>
        <v>Verwaltung</v>
      </c>
      <c r="D20" s="55">
        <v>16</v>
      </c>
      <c r="E20" s="57" t="s">
        <v>159</v>
      </c>
    </row>
    <row r="21" spans="2:5" ht="15.75" customHeight="1" x14ac:dyDescent="0.25">
      <c r="B21" s="54"/>
      <c r="C21" s="81" t="str">
        <f>IF(Titelblatt!$E$19="Deutsch",Sprachen!$C26,IF(Titelblatt!$E$19="Français",Sprachen!$D26,Sprachen!$E26))</f>
        <v>Unterricht</v>
      </c>
      <c r="D21" s="55">
        <v>17</v>
      </c>
      <c r="E21" s="57" t="s">
        <v>160</v>
      </c>
    </row>
    <row r="22" spans="2:5" ht="15.75" customHeight="1" x14ac:dyDescent="0.25">
      <c r="B22" s="54"/>
      <c r="C22" s="81" t="str">
        <f>IF(Titelblatt!$E$19="Deutsch",Sprachen!$C27,IF(Titelblatt!$E$19="Français",Sprachen!$D27,Sprachen!$E27))</f>
        <v>Gesundheits- und Sozialwesen</v>
      </c>
      <c r="D22" s="55">
        <v>18</v>
      </c>
      <c r="E22" s="57" t="s">
        <v>161</v>
      </c>
    </row>
    <row r="23" spans="2:5" ht="15.75" customHeight="1" x14ac:dyDescent="0.25">
      <c r="B23" s="61"/>
      <c r="C23" s="62" t="str">
        <f>IF(Titelblatt!$E$19="Deutsch",Sprachen!$C28,IF(Titelblatt!$E$19="Français",Sprachen!$D28,Sprachen!$E28))</f>
        <v>Andere Dienstleistungen</v>
      </c>
      <c r="D23" s="62">
        <v>19</v>
      </c>
      <c r="E23" s="63" t="s">
        <v>165</v>
      </c>
    </row>
    <row r="26" spans="2:5" x14ac:dyDescent="0.25">
      <c r="B26" s="65" t="str">
        <f>IF(Titelblatt!$E$19="Deutsch",Sprachen!$C57,IF(Titelblatt!$E$19="Français",Sprachen!$D57,Sprachen!$E57))</f>
        <v xml:space="preserve">Hinweis: Ab dem Erhebungsjahr 2008 wurden die NOGA-Codes 49, 50 und 51 (Verkehr) aus der Hochrechnung ausgeschlossen </v>
      </c>
    </row>
    <row r="27" spans="2:5" x14ac:dyDescent="0.25">
      <c r="B27" s="64" t="str">
        <f>IF(Titelblatt!$E$19="Deutsch",Sprachen!$C58,IF(Titelblatt!$E$19="Français",Sprachen!$D58,Sprachen!$E58))</f>
        <v xml:space="preserve">Grau: Änderungen ab dem 26. November 2012 </v>
      </c>
    </row>
    <row r="28" spans="2:5" x14ac:dyDescent="0.25">
      <c r="B28" s="66" t="str">
        <f>IF(Titelblatt!$E$19="Deutsch",HYPERLINK(Sprachen!$C$59),IF(Titelblatt!$E$19="Français",HYPERLINK(Sprachen!$D$59),HYPERLINK(Sprachen!$E$59)))</f>
        <v>*Allgemeine Systematik der Wirtschaftszweige (NOGA)</v>
      </c>
    </row>
  </sheetData>
  <pageMargins left="0.7" right="0.7" top="0.78740157499999996" bottom="0.78740157499999996" header="0.3" footer="0.3"/>
  <pageSetup paperSize="9" orientation="portrait" horizontalDpi="90" verticalDpi="9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B5B2C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7" sqref="D7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IF(Titelblatt!$E$19="Deutsch",Sprachen!$C$61,IF(Titelblatt!$E$19="Français",Sprachen!$D$61,Sprachen!$E$61))</f>
        <v>Elektrizität</v>
      </c>
    </row>
    <row r="2" spans="1:15" x14ac:dyDescent="0.25">
      <c r="A2" t="str">
        <f>IF(Titelblatt!$E$19="Deutsch",Sprachen!$C$29,IF(Titelblatt!$E$19="Français",Sprachen!$D$29,Sprachen!$E$29))</f>
        <v>Hochgerechnete Daten [TJ]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>
        <v>113963.6</v>
      </c>
      <c r="E5" s="71">
        <v>114828.75</v>
      </c>
      <c r="F5" s="71">
        <v>115141.91</v>
      </c>
      <c r="G5" s="71">
        <v>112211.12</v>
      </c>
      <c r="H5" s="71">
        <v>111286.39999999999</v>
      </c>
      <c r="I5" s="71">
        <v>107499.32</v>
      </c>
      <c r="J5" s="71">
        <v>107126.19</v>
      </c>
      <c r="K5" s="71">
        <v>101411.43</v>
      </c>
      <c r="L5" s="71">
        <v>106051.2</v>
      </c>
      <c r="M5" s="71">
        <v>104358.12571689099</v>
      </c>
      <c r="N5" s="71">
        <v>99548.76</v>
      </c>
      <c r="O5" s="71">
        <v>99555.199999999997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>
        <v>57091.3</v>
      </c>
      <c r="E6" s="71">
        <v>55142.12</v>
      </c>
      <c r="F6" s="71">
        <v>53760.08</v>
      </c>
      <c r="G6" s="71">
        <v>51301.78</v>
      </c>
      <c r="H6" s="71">
        <v>52172.85</v>
      </c>
      <c r="I6" s="71">
        <v>51604.13</v>
      </c>
      <c r="J6" s="71">
        <v>51389.279999999999</v>
      </c>
      <c r="K6" s="71">
        <v>48933.07</v>
      </c>
      <c r="L6" s="71">
        <v>51730.2</v>
      </c>
      <c r="M6" s="71">
        <v>50925.952277199402</v>
      </c>
      <c r="N6" s="71">
        <v>46932.27</v>
      </c>
      <c r="O6" s="71">
        <v>46382.39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>
        <v>7951.6</v>
      </c>
      <c r="E7" s="70">
        <v>7924.52</v>
      </c>
      <c r="F7" s="70">
        <v>7656.33</v>
      </c>
      <c r="G7" s="70">
        <v>7369.57</v>
      </c>
      <c r="H7" s="70">
        <v>7530.11</v>
      </c>
      <c r="I7" s="70">
        <v>7702.62</v>
      </c>
      <c r="J7" s="70">
        <v>7694.29</v>
      </c>
      <c r="K7" s="70">
        <v>7721.5</v>
      </c>
      <c r="L7" s="70">
        <v>7826.56</v>
      </c>
      <c r="M7" s="70">
        <v>7649.1722497077999</v>
      </c>
      <c r="N7" s="70">
        <v>7715.9</v>
      </c>
      <c r="O7" s="70">
        <v>7529.49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>
        <v>800.9</v>
      </c>
      <c r="E8" s="70">
        <v>751.2</v>
      </c>
      <c r="F8" s="70">
        <v>727.65</v>
      </c>
      <c r="G8" s="70">
        <v>532.24</v>
      </c>
      <c r="H8" s="70">
        <v>555.25</v>
      </c>
      <c r="I8" s="70">
        <v>560.80999999999995</v>
      </c>
      <c r="J8" s="70">
        <v>558.87</v>
      </c>
      <c r="K8" s="70">
        <v>487.25</v>
      </c>
      <c r="L8" s="70">
        <v>498.86</v>
      </c>
      <c r="M8" s="70">
        <v>439.90763445877502</v>
      </c>
      <c r="N8" s="70">
        <v>362.73</v>
      </c>
      <c r="O8" s="70">
        <v>310.08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>
        <v>5692.9</v>
      </c>
      <c r="E9" s="70">
        <v>5243.49</v>
      </c>
      <c r="F9" s="70">
        <v>5738.06</v>
      </c>
      <c r="G9" s="70">
        <v>5097.0200000000004</v>
      </c>
      <c r="H9" s="70">
        <v>5220.7700000000004</v>
      </c>
      <c r="I9" s="70">
        <v>4594.92</v>
      </c>
      <c r="J9" s="70">
        <v>4397.8</v>
      </c>
      <c r="K9" s="70">
        <v>3741.65</v>
      </c>
      <c r="L9" s="70">
        <v>4183.2299999999996</v>
      </c>
      <c r="M9" s="70">
        <v>3939.0604302123302</v>
      </c>
      <c r="N9" s="70">
        <v>3360.46</v>
      </c>
      <c r="O9" s="70">
        <v>3578.57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>
        <v>12329.9</v>
      </c>
      <c r="E10" s="70">
        <v>10157.370000000001</v>
      </c>
      <c r="F10" s="70">
        <v>9523.86</v>
      </c>
      <c r="G10" s="70">
        <v>8603.52</v>
      </c>
      <c r="H10" s="70">
        <v>8890.11</v>
      </c>
      <c r="I10" s="70">
        <v>9292.43</v>
      </c>
      <c r="J10" s="70">
        <v>9216.7999999999993</v>
      </c>
      <c r="K10" s="70">
        <v>9365.43</v>
      </c>
      <c r="L10" s="70">
        <v>10063.719999999999</v>
      </c>
      <c r="M10" s="70">
        <v>10282.673503673201</v>
      </c>
      <c r="N10" s="70">
        <v>9495.41</v>
      </c>
      <c r="O10" s="70">
        <v>9320.5400000000009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>
        <v>1795</v>
      </c>
      <c r="E11" s="70">
        <v>1801.69</v>
      </c>
      <c r="F11" s="70">
        <v>1641.73</v>
      </c>
      <c r="G11" s="70">
        <v>1679.85</v>
      </c>
      <c r="H11" s="70">
        <v>1638.89</v>
      </c>
      <c r="I11" s="70">
        <v>1632.18</v>
      </c>
      <c r="J11" s="70">
        <v>1625.27</v>
      </c>
      <c r="K11" s="70">
        <v>1535.15</v>
      </c>
      <c r="L11" s="70">
        <v>1575.28</v>
      </c>
      <c r="M11" s="70">
        <v>1588.7801017803799</v>
      </c>
      <c r="N11" s="70">
        <v>1418.96</v>
      </c>
      <c r="O11" s="70">
        <v>1412.53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>
        <v>1369.5</v>
      </c>
      <c r="E12" s="70">
        <v>1675.11</v>
      </c>
      <c r="F12" s="70">
        <v>1500.41</v>
      </c>
      <c r="G12" s="70">
        <v>1644.16</v>
      </c>
      <c r="H12" s="70">
        <v>1676.27</v>
      </c>
      <c r="I12" s="70">
        <v>1469.38</v>
      </c>
      <c r="J12" s="70">
        <v>1555.35</v>
      </c>
      <c r="K12" s="70">
        <v>1480.21</v>
      </c>
      <c r="L12" s="70">
        <v>1413.49</v>
      </c>
      <c r="M12" s="70">
        <v>1426.40575839608</v>
      </c>
      <c r="N12" s="70">
        <v>1283.5</v>
      </c>
      <c r="O12" s="70">
        <v>1320.55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>
        <v>4046.2</v>
      </c>
      <c r="E13" s="70">
        <v>4285.8100000000004</v>
      </c>
      <c r="F13" s="70">
        <v>4115.2299999999996</v>
      </c>
      <c r="G13" s="70">
        <v>4049.03</v>
      </c>
      <c r="H13" s="70">
        <v>4198.34</v>
      </c>
      <c r="I13" s="70">
        <v>4207.24</v>
      </c>
      <c r="J13" s="70">
        <v>3713.73</v>
      </c>
      <c r="K13" s="70">
        <v>3584.14</v>
      </c>
      <c r="L13" s="70">
        <v>3557.7</v>
      </c>
      <c r="M13" s="70">
        <v>3571.8843832242201</v>
      </c>
      <c r="N13" s="70">
        <v>2770.76</v>
      </c>
      <c r="O13" s="70">
        <v>2702.1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>
        <v>1513</v>
      </c>
      <c r="E14" s="70">
        <v>1530.66</v>
      </c>
      <c r="F14" s="70">
        <v>1375.58</v>
      </c>
      <c r="G14" s="70">
        <v>1299.82</v>
      </c>
      <c r="H14" s="70">
        <v>1358.49</v>
      </c>
      <c r="I14" s="70">
        <v>1247.72</v>
      </c>
      <c r="J14" s="70">
        <v>1284.75</v>
      </c>
      <c r="K14" s="70">
        <v>1220.3499999999999</v>
      </c>
      <c r="L14" s="70">
        <v>1369.89</v>
      </c>
      <c r="M14" s="70">
        <v>1362.8089982250301</v>
      </c>
      <c r="N14" s="70">
        <v>1253.5899999999999</v>
      </c>
      <c r="O14" s="70">
        <v>988.61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>
        <v>9465.5</v>
      </c>
      <c r="E15" s="70">
        <v>9294.6200000000008</v>
      </c>
      <c r="F15" s="70">
        <v>9669.2999999999993</v>
      </c>
      <c r="G15" s="70">
        <v>9293.9</v>
      </c>
      <c r="H15" s="70">
        <v>9544.18</v>
      </c>
      <c r="I15" s="70">
        <v>9445.5499999999993</v>
      </c>
      <c r="J15" s="70">
        <v>10197.530000000001</v>
      </c>
      <c r="K15" s="70">
        <v>9246.2800000000007</v>
      </c>
      <c r="L15" s="70">
        <v>9944.4699999999993</v>
      </c>
      <c r="M15" s="70">
        <v>9717.0716825457403</v>
      </c>
      <c r="N15" s="70">
        <v>8864.1200000000008</v>
      </c>
      <c r="O15" s="70">
        <v>8820.27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>
        <v>2796.4</v>
      </c>
      <c r="E16" s="70">
        <v>2814.72</v>
      </c>
      <c r="F16" s="70">
        <v>2875.49</v>
      </c>
      <c r="G16" s="70">
        <v>2852.67</v>
      </c>
      <c r="H16" s="70">
        <v>2985.91</v>
      </c>
      <c r="I16" s="70">
        <v>2714.19</v>
      </c>
      <c r="J16" s="70">
        <v>2645.02</v>
      </c>
      <c r="K16" s="70">
        <v>2502.16</v>
      </c>
      <c r="L16" s="70">
        <v>2712.63</v>
      </c>
      <c r="M16" s="70">
        <v>2498.7977338921601</v>
      </c>
      <c r="N16" s="70">
        <v>2414.89</v>
      </c>
      <c r="O16" s="70">
        <v>2432.4899999999998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>
        <v>7686.2</v>
      </c>
      <c r="E17" s="70">
        <v>7901.88</v>
      </c>
      <c r="F17" s="70">
        <v>7423.25</v>
      </c>
      <c r="G17" s="70">
        <v>7314.37</v>
      </c>
      <c r="H17" s="70">
        <v>7067.69</v>
      </c>
      <c r="I17" s="70">
        <v>7167.47</v>
      </c>
      <c r="J17" s="70">
        <v>7001.82</v>
      </c>
      <c r="K17" s="70">
        <v>6529.64</v>
      </c>
      <c r="L17" s="70">
        <v>7073.79</v>
      </c>
      <c r="M17" s="70">
        <v>6963.4995550428303</v>
      </c>
      <c r="N17" s="70">
        <v>6515.52</v>
      </c>
      <c r="O17" s="70">
        <v>6627.16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>
        <v>1644.2</v>
      </c>
      <c r="E18" s="70">
        <v>1761.05</v>
      </c>
      <c r="F18" s="70">
        <v>1513.19</v>
      </c>
      <c r="G18" s="70">
        <v>1565.63</v>
      </c>
      <c r="H18" s="70">
        <v>1506.84</v>
      </c>
      <c r="I18" s="70">
        <v>1569.62</v>
      </c>
      <c r="J18" s="70">
        <v>1498.05</v>
      </c>
      <c r="K18" s="70">
        <v>1519.31</v>
      </c>
      <c r="L18" s="70">
        <v>1510.58</v>
      </c>
      <c r="M18" s="70">
        <v>1485.8902460408499</v>
      </c>
      <c r="N18" s="70">
        <v>1476.43</v>
      </c>
      <c r="O18" s="70">
        <v>1340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>
        <v>56872.3</v>
      </c>
      <c r="E19" s="71">
        <v>59686.63</v>
      </c>
      <c r="F19" s="71">
        <v>61381.83</v>
      </c>
      <c r="G19" s="71">
        <v>60909.34</v>
      </c>
      <c r="H19" s="71">
        <v>59113.55</v>
      </c>
      <c r="I19" s="71">
        <v>55895.19</v>
      </c>
      <c r="J19" s="71">
        <v>55736.91</v>
      </c>
      <c r="K19" s="71">
        <v>52478.36</v>
      </c>
      <c r="L19" s="71">
        <v>54321</v>
      </c>
      <c r="M19" s="71">
        <v>53432.1734396916</v>
      </c>
      <c r="N19" s="71">
        <v>52616.49</v>
      </c>
      <c r="O19" s="71">
        <v>53172.81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>
        <v>13803.7</v>
      </c>
      <c r="E20" s="70">
        <v>14191.33</v>
      </c>
      <c r="F20" s="70">
        <v>15384.17</v>
      </c>
      <c r="G20" s="70">
        <v>15056.45</v>
      </c>
      <c r="H20" s="70">
        <v>14358.98</v>
      </c>
      <c r="I20" s="70">
        <v>12528.2</v>
      </c>
      <c r="J20" s="70">
        <v>12383.54</v>
      </c>
      <c r="K20" s="70">
        <v>12155.3</v>
      </c>
      <c r="L20" s="70">
        <v>13454.86</v>
      </c>
      <c r="M20" s="70">
        <v>13002.501833533101</v>
      </c>
      <c r="N20" s="70">
        <v>12045.47</v>
      </c>
      <c r="O20" s="70">
        <v>12158.32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>
        <v>9005.6</v>
      </c>
      <c r="E21" s="70">
        <v>8815.93</v>
      </c>
      <c r="F21" s="70">
        <v>8384.86</v>
      </c>
      <c r="G21" s="70">
        <v>8288.0300000000007</v>
      </c>
      <c r="H21" s="70">
        <v>8257.48</v>
      </c>
      <c r="I21" s="70">
        <v>8575.6200000000008</v>
      </c>
      <c r="J21" s="70">
        <v>8250.65</v>
      </c>
      <c r="K21" s="70">
        <v>7255.24</v>
      </c>
      <c r="L21" s="70">
        <v>7113.28</v>
      </c>
      <c r="M21" s="70">
        <v>7941.3718259281904</v>
      </c>
      <c r="N21" s="70">
        <v>7918.16</v>
      </c>
      <c r="O21" s="70">
        <v>8534.49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>
        <v>3735.4</v>
      </c>
      <c r="E22" s="70">
        <v>3809.48</v>
      </c>
      <c r="F22" s="70">
        <v>3320.52</v>
      </c>
      <c r="G22" s="70">
        <v>3375.57</v>
      </c>
      <c r="H22" s="70">
        <v>2838.23</v>
      </c>
      <c r="I22" s="70">
        <v>2424.92</v>
      </c>
      <c r="J22" s="70">
        <v>2357.89</v>
      </c>
      <c r="K22" s="70">
        <v>2274.98</v>
      </c>
      <c r="L22" s="70">
        <v>2220.13</v>
      </c>
      <c r="M22" s="70">
        <v>2135.05337253672</v>
      </c>
      <c r="N22" s="70">
        <v>2224.96</v>
      </c>
      <c r="O22" s="70">
        <v>2132.6799999999998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>
        <v>2699.8</v>
      </c>
      <c r="E23" s="70">
        <v>2985.54</v>
      </c>
      <c r="F23" s="70">
        <v>3016.64</v>
      </c>
      <c r="G23" s="70">
        <v>2954.16</v>
      </c>
      <c r="H23" s="70">
        <v>2743.25</v>
      </c>
      <c r="I23" s="70">
        <v>2374.5</v>
      </c>
      <c r="J23" s="70">
        <v>2459.83</v>
      </c>
      <c r="K23" s="70">
        <v>2018.41</v>
      </c>
      <c r="L23" s="70">
        <v>2230.35</v>
      </c>
      <c r="M23" s="70">
        <v>2032.3322858271399</v>
      </c>
      <c r="N23" s="70">
        <v>1914.15</v>
      </c>
      <c r="O23" s="70">
        <v>1973.91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>
        <v>5065.8</v>
      </c>
      <c r="E24" s="70">
        <v>4835.6499999999996</v>
      </c>
      <c r="F24" s="70">
        <v>5084.68</v>
      </c>
      <c r="G24" s="70">
        <v>4992.3999999999996</v>
      </c>
      <c r="H24" s="70">
        <v>4884.16</v>
      </c>
      <c r="I24" s="70">
        <v>4794.3900000000003</v>
      </c>
      <c r="J24" s="70">
        <v>4883.24</v>
      </c>
      <c r="K24" s="70">
        <v>4612.92</v>
      </c>
      <c r="L24" s="70">
        <v>4802.74</v>
      </c>
      <c r="M24" s="70">
        <v>4579.84348551116</v>
      </c>
      <c r="N24" s="70">
        <v>4345.22</v>
      </c>
      <c r="O24" s="70">
        <v>4272.6099999999997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>
        <v>6611.3</v>
      </c>
      <c r="E25" s="70">
        <v>6577.06</v>
      </c>
      <c r="F25" s="70">
        <v>6865.9</v>
      </c>
      <c r="G25" s="70">
        <v>7068.1</v>
      </c>
      <c r="H25" s="70">
        <v>7078.27</v>
      </c>
      <c r="I25" s="70">
        <v>6936.74</v>
      </c>
      <c r="J25" s="70">
        <v>7034.23</v>
      </c>
      <c r="K25" s="70">
        <v>7095.17</v>
      </c>
      <c r="L25" s="70">
        <v>7159.94</v>
      </c>
      <c r="M25" s="70">
        <v>7109.1407855138896</v>
      </c>
      <c r="N25" s="70">
        <v>6762.81</v>
      </c>
      <c r="O25" s="70">
        <v>7110.59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>
        <v>15950.7</v>
      </c>
      <c r="E26" s="70">
        <v>18471.64</v>
      </c>
      <c r="F26" s="70">
        <v>19325.060000000001</v>
      </c>
      <c r="G26" s="70">
        <v>19174.63</v>
      </c>
      <c r="H26" s="70">
        <v>18953.18</v>
      </c>
      <c r="I26" s="70">
        <v>18260.82</v>
      </c>
      <c r="J26" s="70">
        <v>18367.53</v>
      </c>
      <c r="K26" s="70">
        <v>17066.34</v>
      </c>
      <c r="L26" s="70">
        <v>17339.7</v>
      </c>
      <c r="M26" s="70">
        <v>16631.929850841399</v>
      </c>
      <c r="N26" s="70">
        <v>17405.72</v>
      </c>
      <c r="O26" s="70">
        <v>16990.21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B5B2C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0" sqref="D20:D26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IF(Titelblatt!$E$19="Deutsch",Sprachen!$C$62,IF(Titelblatt!$E$19="Français",Sprachen!$D$62,Sprachen!$E$62))</f>
        <v>Erdgas</v>
      </c>
    </row>
    <row r="2" spans="1:15" x14ac:dyDescent="0.25">
      <c r="A2" t="str">
        <f>IF(Titelblatt!$E$19="Deutsch",Sprachen!$C$29,IF(Titelblatt!$E$19="Français",Sprachen!$D$29,Sprachen!$E$29))</f>
        <v>Hochgerechnete Daten [TJ]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>
        <v>69463.399999999994</v>
      </c>
      <c r="E5" s="71">
        <v>61793.8</v>
      </c>
      <c r="F5" s="71">
        <v>62264.88</v>
      </c>
      <c r="G5" s="71">
        <v>61708.160000000003</v>
      </c>
      <c r="H5" s="71">
        <v>61516.3</v>
      </c>
      <c r="I5" s="71">
        <v>57129.22</v>
      </c>
      <c r="J5" s="71">
        <v>57468.77</v>
      </c>
      <c r="K5" s="71">
        <v>54349.120000000003</v>
      </c>
      <c r="L5" s="71">
        <v>56643.45</v>
      </c>
      <c r="M5" s="71">
        <v>46871.033351703103</v>
      </c>
      <c r="N5" s="71">
        <v>43171.21</v>
      </c>
      <c r="O5" s="71">
        <v>43244.42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>
        <v>42000.3</v>
      </c>
      <c r="E6" s="71">
        <v>39307.269999999997</v>
      </c>
      <c r="F6" s="71">
        <v>37781.870000000003</v>
      </c>
      <c r="G6" s="71">
        <v>36767.360000000001</v>
      </c>
      <c r="H6" s="71">
        <v>36670.69</v>
      </c>
      <c r="I6" s="71">
        <v>33868.910000000003</v>
      </c>
      <c r="J6" s="71">
        <v>33260.959999999999</v>
      </c>
      <c r="K6" s="71">
        <v>31605.01</v>
      </c>
      <c r="L6" s="71">
        <v>31903.89</v>
      </c>
      <c r="M6" s="71">
        <v>27635.2936003</v>
      </c>
      <c r="N6" s="71">
        <v>25172.84</v>
      </c>
      <c r="O6" s="71">
        <v>25180.82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>
        <v>8971.1</v>
      </c>
      <c r="E7" s="70">
        <v>9010.67</v>
      </c>
      <c r="F7" s="70">
        <v>7882.44</v>
      </c>
      <c r="G7" s="70">
        <v>7167.44</v>
      </c>
      <c r="H7" s="70">
        <v>7456.25</v>
      </c>
      <c r="I7" s="70">
        <v>7024.62</v>
      </c>
      <c r="J7" s="70">
        <v>7568.11</v>
      </c>
      <c r="K7" s="70">
        <v>7632.21</v>
      </c>
      <c r="L7" s="70">
        <v>7425.4</v>
      </c>
      <c r="M7" s="70">
        <v>5951.2153610277801</v>
      </c>
      <c r="N7" s="70">
        <v>6139.93</v>
      </c>
      <c r="O7" s="70">
        <v>6293.42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>
        <v>659.7</v>
      </c>
      <c r="E8" s="70">
        <v>636.41999999999996</v>
      </c>
      <c r="F8" s="70">
        <v>638.74</v>
      </c>
      <c r="G8" s="70">
        <v>618.20000000000005</v>
      </c>
      <c r="H8" s="70">
        <v>648.88</v>
      </c>
      <c r="I8" s="70">
        <v>588.34</v>
      </c>
      <c r="J8" s="70">
        <v>663.79</v>
      </c>
      <c r="K8" s="70">
        <v>608.97</v>
      </c>
      <c r="L8" s="70">
        <v>769.74</v>
      </c>
      <c r="M8" s="70">
        <v>671.77024333541499</v>
      </c>
      <c r="N8" s="70">
        <v>438.77</v>
      </c>
      <c r="O8" s="70">
        <v>370.79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>
        <v>4978</v>
      </c>
      <c r="E9" s="70">
        <v>4169.1000000000004</v>
      </c>
      <c r="F9" s="70">
        <v>3064.67</v>
      </c>
      <c r="G9" s="70">
        <v>2317.14</v>
      </c>
      <c r="H9" s="70">
        <v>2239.2600000000002</v>
      </c>
      <c r="I9" s="70">
        <v>1489.4</v>
      </c>
      <c r="J9" s="70">
        <v>1477.56</v>
      </c>
      <c r="K9" s="70">
        <v>1438.07</v>
      </c>
      <c r="L9" s="70">
        <v>1581.69</v>
      </c>
      <c r="M9" s="70">
        <v>1279.8254241152499</v>
      </c>
      <c r="N9" s="70">
        <v>1143.67</v>
      </c>
      <c r="O9" s="70">
        <v>1388.8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>
        <v>13057</v>
      </c>
      <c r="E10" s="70">
        <v>10555.29</v>
      </c>
      <c r="F10" s="70">
        <v>10894.43</v>
      </c>
      <c r="G10" s="70">
        <v>12432.47</v>
      </c>
      <c r="H10" s="70">
        <v>11596.79</v>
      </c>
      <c r="I10" s="70">
        <v>10748.95</v>
      </c>
      <c r="J10" s="70">
        <v>9270.74</v>
      </c>
      <c r="K10" s="70">
        <v>8564.7000000000007</v>
      </c>
      <c r="L10" s="70">
        <v>8142.43</v>
      </c>
      <c r="M10" s="70">
        <v>7012.8552739674697</v>
      </c>
      <c r="N10" s="70">
        <v>6076.77</v>
      </c>
      <c r="O10" s="70">
        <v>6172.47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>
        <v>1611.7</v>
      </c>
      <c r="E11" s="70">
        <v>2045.59</v>
      </c>
      <c r="F11" s="70">
        <v>2015.67</v>
      </c>
      <c r="G11" s="70">
        <v>1973.27</v>
      </c>
      <c r="H11" s="70">
        <v>1837.36</v>
      </c>
      <c r="I11" s="70">
        <v>1912.73</v>
      </c>
      <c r="J11" s="70">
        <v>1982.42</v>
      </c>
      <c r="K11" s="70">
        <v>1632.48</v>
      </c>
      <c r="L11" s="70">
        <v>1714.4</v>
      </c>
      <c r="M11" s="70">
        <v>1752.3228701139601</v>
      </c>
      <c r="N11" s="70">
        <v>1494.77</v>
      </c>
      <c r="O11" s="70">
        <v>1543.02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>
        <v>1391.1</v>
      </c>
      <c r="E12" s="70">
        <v>1764.37</v>
      </c>
      <c r="F12" s="70">
        <v>1767.89</v>
      </c>
      <c r="G12" s="70">
        <v>1689.81</v>
      </c>
      <c r="H12" s="70">
        <v>2007.53</v>
      </c>
      <c r="I12" s="70">
        <v>1518.1</v>
      </c>
      <c r="J12" s="70">
        <v>1497.06</v>
      </c>
      <c r="K12" s="70">
        <v>1521.36</v>
      </c>
      <c r="L12" s="70">
        <v>1624.18</v>
      </c>
      <c r="M12" s="70">
        <v>1435.7241038163399</v>
      </c>
      <c r="N12" s="70">
        <v>1312.63</v>
      </c>
      <c r="O12" s="70">
        <v>1178.0999999999999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>
        <v>3071.9</v>
      </c>
      <c r="E13" s="70">
        <v>3056.78</v>
      </c>
      <c r="F13" s="70">
        <v>3239.74</v>
      </c>
      <c r="G13" s="70">
        <v>3068.59</v>
      </c>
      <c r="H13" s="70">
        <v>3346.92</v>
      </c>
      <c r="I13" s="70">
        <v>3361.32</v>
      </c>
      <c r="J13" s="70">
        <v>3057.67</v>
      </c>
      <c r="K13" s="70">
        <v>3070.86</v>
      </c>
      <c r="L13" s="70">
        <v>2980.57</v>
      </c>
      <c r="M13" s="70">
        <v>2947.8968571824498</v>
      </c>
      <c r="N13" s="70">
        <v>2519.64</v>
      </c>
      <c r="O13" s="70">
        <v>2265.62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>
        <v>1516.4</v>
      </c>
      <c r="E14" s="70">
        <v>1775.72</v>
      </c>
      <c r="F14" s="70">
        <v>1593.43</v>
      </c>
      <c r="G14" s="70">
        <v>1473.8</v>
      </c>
      <c r="H14" s="70">
        <v>1388.1</v>
      </c>
      <c r="I14" s="70">
        <v>1451.95</v>
      </c>
      <c r="J14" s="70">
        <v>1594.76</v>
      </c>
      <c r="K14" s="70">
        <v>1455.65</v>
      </c>
      <c r="L14" s="70">
        <v>1562.8</v>
      </c>
      <c r="M14" s="70">
        <v>1470.41903867166</v>
      </c>
      <c r="N14" s="70">
        <v>1338.73</v>
      </c>
      <c r="O14" s="70">
        <v>1114.0899999999999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>
        <v>3575.9</v>
      </c>
      <c r="E15" s="70">
        <v>3299.54</v>
      </c>
      <c r="F15" s="70">
        <v>3218.8</v>
      </c>
      <c r="G15" s="70">
        <v>3017.95</v>
      </c>
      <c r="H15" s="70">
        <v>3074.92</v>
      </c>
      <c r="I15" s="70">
        <v>2874.68</v>
      </c>
      <c r="J15" s="70">
        <v>3082.43</v>
      </c>
      <c r="K15" s="70">
        <v>3038.65</v>
      </c>
      <c r="L15" s="70">
        <v>3332.49</v>
      </c>
      <c r="M15" s="70">
        <v>2835.4502496953701</v>
      </c>
      <c r="N15" s="70">
        <v>2522.66</v>
      </c>
      <c r="O15" s="70">
        <v>2437.67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>
        <v>1071</v>
      </c>
      <c r="E16" s="70">
        <v>859.18</v>
      </c>
      <c r="F16" s="70">
        <v>812.78</v>
      </c>
      <c r="G16" s="70">
        <v>898.68</v>
      </c>
      <c r="H16" s="70">
        <v>925.73</v>
      </c>
      <c r="I16" s="70">
        <v>823.93</v>
      </c>
      <c r="J16" s="70">
        <v>887.72</v>
      </c>
      <c r="K16" s="70">
        <v>807.48</v>
      </c>
      <c r="L16" s="70">
        <v>771.34</v>
      </c>
      <c r="M16" s="70">
        <v>601.52667076890702</v>
      </c>
      <c r="N16" s="70">
        <v>518.14</v>
      </c>
      <c r="O16" s="70">
        <v>633.26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>
        <v>1357.7</v>
      </c>
      <c r="E17" s="70">
        <v>1364.36</v>
      </c>
      <c r="F17" s="70">
        <v>2067.25</v>
      </c>
      <c r="G17" s="70">
        <v>1454.1</v>
      </c>
      <c r="H17" s="70">
        <v>1444.92</v>
      </c>
      <c r="I17" s="70">
        <v>1398.49</v>
      </c>
      <c r="J17" s="70">
        <v>1413.86</v>
      </c>
      <c r="K17" s="70">
        <v>1220.3800000000001</v>
      </c>
      <c r="L17" s="70">
        <v>1386.37</v>
      </c>
      <c r="M17" s="70">
        <v>1101.2086954562001</v>
      </c>
      <c r="N17" s="70">
        <v>1034.29</v>
      </c>
      <c r="O17" s="70">
        <v>1118.47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>
        <v>738.8</v>
      </c>
      <c r="E18" s="70">
        <v>770.25</v>
      </c>
      <c r="F18" s="70">
        <v>586.03</v>
      </c>
      <c r="G18" s="70">
        <v>655.91</v>
      </c>
      <c r="H18" s="70">
        <v>704.03</v>
      </c>
      <c r="I18" s="70">
        <v>676.4</v>
      </c>
      <c r="J18" s="70">
        <v>764.84</v>
      </c>
      <c r="K18" s="70">
        <v>614.20000000000005</v>
      </c>
      <c r="L18" s="70">
        <v>612.48</v>
      </c>
      <c r="M18" s="70">
        <v>575.07881214922099</v>
      </c>
      <c r="N18" s="70">
        <v>632.84</v>
      </c>
      <c r="O18" s="70">
        <v>665.11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>
        <v>27463.1</v>
      </c>
      <c r="E19" s="71">
        <v>22486.53</v>
      </c>
      <c r="F19" s="71">
        <v>24483.01</v>
      </c>
      <c r="G19" s="71">
        <v>24940.799999999999</v>
      </c>
      <c r="H19" s="71">
        <v>24845.61</v>
      </c>
      <c r="I19" s="71">
        <v>23260.31</v>
      </c>
      <c r="J19" s="71">
        <v>24207.81</v>
      </c>
      <c r="K19" s="71">
        <v>22744.11</v>
      </c>
      <c r="L19" s="71">
        <v>24739.56</v>
      </c>
      <c r="M19" s="71">
        <v>19235.7397514031</v>
      </c>
      <c r="N19" s="71">
        <v>17998.37</v>
      </c>
      <c r="O19" s="71">
        <v>18063.599999999999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>
        <v>3604.6</v>
      </c>
      <c r="E20" s="70">
        <v>2911.3</v>
      </c>
      <c r="F20" s="70">
        <v>3175.57</v>
      </c>
      <c r="G20" s="70">
        <v>3042.97</v>
      </c>
      <c r="H20" s="70">
        <v>3066.23</v>
      </c>
      <c r="I20" s="70">
        <v>2863.02</v>
      </c>
      <c r="J20" s="70">
        <v>3070.88</v>
      </c>
      <c r="K20" s="70">
        <v>2925.5</v>
      </c>
      <c r="L20" s="70">
        <v>3753.24</v>
      </c>
      <c r="M20" s="70">
        <v>3327.3619821498901</v>
      </c>
      <c r="N20" s="70">
        <v>2716.05</v>
      </c>
      <c r="O20" s="70">
        <v>2480.6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>
        <v>2399.1999999999998</v>
      </c>
      <c r="E21" s="70">
        <v>1803.44</v>
      </c>
      <c r="F21" s="70">
        <v>1949.7</v>
      </c>
      <c r="G21" s="70">
        <v>2183.15</v>
      </c>
      <c r="H21" s="70">
        <v>2145.4699999999998</v>
      </c>
      <c r="I21" s="70">
        <v>2094.33</v>
      </c>
      <c r="J21" s="70">
        <v>2218.3200000000002</v>
      </c>
      <c r="K21" s="70">
        <v>2128.0500000000002</v>
      </c>
      <c r="L21" s="70">
        <v>1998.09</v>
      </c>
      <c r="M21" s="70">
        <v>1503.4596118632501</v>
      </c>
      <c r="N21" s="70">
        <v>1891.77</v>
      </c>
      <c r="O21" s="70">
        <v>1810.15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>
        <v>1412.2</v>
      </c>
      <c r="E22" s="70">
        <v>1252.6500000000001</v>
      </c>
      <c r="F22" s="70">
        <v>992.96</v>
      </c>
      <c r="G22" s="70">
        <v>1006.77</v>
      </c>
      <c r="H22" s="70">
        <v>939.39</v>
      </c>
      <c r="I22" s="70">
        <v>741.1</v>
      </c>
      <c r="J22" s="70">
        <v>814.74</v>
      </c>
      <c r="K22" s="70">
        <v>765.98</v>
      </c>
      <c r="L22" s="70">
        <v>1036.1500000000001</v>
      </c>
      <c r="M22" s="70">
        <v>814.96297650265296</v>
      </c>
      <c r="N22" s="70">
        <v>843.07</v>
      </c>
      <c r="O22" s="70">
        <v>625.83000000000004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>
        <v>1825.7</v>
      </c>
      <c r="E23" s="70">
        <v>1891.04</v>
      </c>
      <c r="F23" s="70">
        <v>1936.19</v>
      </c>
      <c r="G23" s="70">
        <v>2124.38</v>
      </c>
      <c r="H23" s="70">
        <v>2084.41</v>
      </c>
      <c r="I23" s="70">
        <v>1432.61</v>
      </c>
      <c r="J23" s="70">
        <v>1300.4000000000001</v>
      </c>
      <c r="K23" s="70">
        <v>1170.5999999999999</v>
      </c>
      <c r="L23" s="70">
        <v>1218.01</v>
      </c>
      <c r="M23" s="70">
        <v>1018.0379409862099</v>
      </c>
      <c r="N23" s="70">
        <v>733.47</v>
      </c>
      <c r="O23" s="70">
        <v>800.67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>
        <v>4978.3</v>
      </c>
      <c r="E24" s="70">
        <v>3696.46</v>
      </c>
      <c r="F24" s="70">
        <v>4359.9399999999996</v>
      </c>
      <c r="G24" s="70">
        <v>4212.33</v>
      </c>
      <c r="H24" s="70">
        <v>4092.71</v>
      </c>
      <c r="I24" s="70">
        <v>4253.3100000000004</v>
      </c>
      <c r="J24" s="70">
        <v>4668.93</v>
      </c>
      <c r="K24" s="70">
        <v>4340.58</v>
      </c>
      <c r="L24" s="70">
        <v>4271.76</v>
      </c>
      <c r="M24" s="70">
        <v>2946.9579549793898</v>
      </c>
      <c r="N24" s="70">
        <v>2240.1999999999998</v>
      </c>
      <c r="O24" s="70">
        <v>2414.6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>
        <v>5118.5</v>
      </c>
      <c r="E25" s="70">
        <v>4232.88</v>
      </c>
      <c r="F25" s="70">
        <v>4939.74</v>
      </c>
      <c r="G25" s="70">
        <v>5251.72</v>
      </c>
      <c r="H25" s="70">
        <v>5018.3900000000003</v>
      </c>
      <c r="I25" s="70">
        <v>4328.8100000000004</v>
      </c>
      <c r="J25" s="70">
        <v>4190.55</v>
      </c>
      <c r="K25" s="70">
        <v>4410.92</v>
      </c>
      <c r="L25" s="70">
        <v>5256.32</v>
      </c>
      <c r="M25" s="70">
        <v>4008.40340558255</v>
      </c>
      <c r="N25" s="70">
        <v>3654.58</v>
      </c>
      <c r="O25" s="70">
        <v>3411.82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>
        <v>8124.6</v>
      </c>
      <c r="E26" s="70">
        <v>6698.76</v>
      </c>
      <c r="F26" s="70">
        <v>7128.91</v>
      </c>
      <c r="G26" s="70">
        <v>7119.48</v>
      </c>
      <c r="H26" s="70">
        <v>7499.01</v>
      </c>
      <c r="I26" s="70">
        <v>7547.13</v>
      </c>
      <c r="J26" s="70">
        <v>7943.99</v>
      </c>
      <c r="K26" s="70">
        <v>7002.48</v>
      </c>
      <c r="L26" s="70">
        <v>7205.99</v>
      </c>
      <c r="M26" s="70">
        <v>5616.5558793391301</v>
      </c>
      <c r="N26" s="70">
        <v>5919.23</v>
      </c>
      <c r="O26" s="70">
        <v>6519.93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B5B2C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6" sqref="B6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IF(Titelblatt!$E$19="Deutsch",Sprachen!$C$63,IF(Titelblatt!$E$19="Français",Sprachen!$D$63,Sprachen!$E$63))</f>
        <v>Heizöl extra-leicht</v>
      </c>
    </row>
    <row r="2" spans="1:15" x14ac:dyDescent="0.25">
      <c r="A2" t="str">
        <f>IF(Titelblatt!$E$19="Deutsch",Sprachen!$C$29,IF(Titelblatt!$E$19="Français",Sprachen!$D$29,Sprachen!$E$29))</f>
        <v>Hochgerechnete Daten [TJ]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>
        <v>42388.7</v>
      </c>
      <c r="E5" s="71">
        <v>35608.93</v>
      </c>
      <c r="F5" s="71">
        <v>36237.199999999997</v>
      </c>
      <c r="G5" s="71">
        <v>32840.230000000003</v>
      </c>
      <c r="H5" s="71">
        <v>31525.09</v>
      </c>
      <c r="I5" s="71">
        <v>27912.400000000001</v>
      </c>
      <c r="J5" s="71">
        <v>26457.4</v>
      </c>
      <c r="K5" s="71">
        <v>23394.959999999999</v>
      </c>
      <c r="L5" s="71">
        <v>24597.75</v>
      </c>
      <c r="M5" s="71">
        <v>21525.797088363099</v>
      </c>
      <c r="N5" s="71">
        <v>19207.75</v>
      </c>
      <c r="O5" s="71">
        <v>17409.84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>
        <v>13954.5</v>
      </c>
      <c r="E6" s="71">
        <v>10996.05</v>
      </c>
      <c r="F6" s="71">
        <v>11146.6</v>
      </c>
      <c r="G6" s="71">
        <v>10043.549999999999</v>
      </c>
      <c r="H6" s="71">
        <v>9861.56</v>
      </c>
      <c r="I6" s="71">
        <v>8726.19</v>
      </c>
      <c r="J6" s="71">
        <v>8634.15</v>
      </c>
      <c r="K6" s="71">
        <v>7920.12</v>
      </c>
      <c r="L6" s="71">
        <v>8300.1200000000008</v>
      </c>
      <c r="M6" s="71">
        <v>7931.1349066920002</v>
      </c>
      <c r="N6" s="71">
        <v>6739.05</v>
      </c>
      <c r="O6" s="71">
        <v>5139.3100000000004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>
        <v>2831</v>
      </c>
      <c r="E7" s="70">
        <v>2100.2800000000002</v>
      </c>
      <c r="F7" s="70">
        <v>2189.6</v>
      </c>
      <c r="G7" s="70">
        <v>1948.58</v>
      </c>
      <c r="H7" s="70">
        <v>1795.49</v>
      </c>
      <c r="I7" s="70">
        <v>1533.82</v>
      </c>
      <c r="J7" s="70">
        <v>1799.28</v>
      </c>
      <c r="K7" s="70">
        <v>1778.31</v>
      </c>
      <c r="L7" s="70">
        <v>2083.42</v>
      </c>
      <c r="M7" s="70">
        <v>2024.63411064718</v>
      </c>
      <c r="N7" s="70">
        <v>1791.41</v>
      </c>
      <c r="O7" s="70">
        <v>1368.04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>
        <v>456.4</v>
      </c>
      <c r="E8" s="70">
        <v>457.43</v>
      </c>
      <c r="F8" s="70">
        <v>375.97</v>
      </c>
      <c r="G8" s="70">
        <v>299.10000000000002</v>
      </c>
      <c r="H8" s="70">
        <v>292.69</v>
      </c>
      <c r="I8" s="70">
        <v>284.20999999999998</v>
      </c>
      <c r="J8" s="70">
        <v>265.02999999999997</v>
      </c>
      <c r="K8" s="70">
        <v>234.99</v>
      </c>
      <c r="L8" s="70">
        <v>227.5</v>
      </c>
      <c r="M8" s="70">
        <v>259.44209853112898</v>
      </c>
      <c r="N8" s="70">
        <v>319.55</v>
      </c>
      <c r="O8" s="70">
        <v>173.22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>
        <v>546.79999999999995</v>
      </c>
      <c r="E9" s="70">
        <v>260.87</v>
      </c>
      <c r="F9" s="70">
        <v>332.59</v>
      </c>
      <c r="G9" s="70">
        <v>319.2</v>
      </c>
      <c r="H9" s="70">
        <v>244.75</v>
      </c>
      <c r="I9" s="70">
        <v>233.79</v>
      </c>
      <c r="J9" s="70">
        <v>292.54000000000002</v>
      </c>
      <c r="K9" s="70">
        <v>251.09</v>
      </c>
      <c r="L9" s="70">
        <v>223.72</v>
      </c>
      <c r="M9" s="70">
        <v>327.47313018710901</v>
      </c>
      <c r="N9" s="70">
        <v>234.51</v>
      </c>
      <c r="O9" s="70">
        <v>132.97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>
        <v>1381.9</v>
      </c>
      <c r="E10" s="70">
        <v>1158.99</v>
      </c>
      <c r="F10" s="70">
        <v>1012.85</v>
      </c>
      <c r="G10" s="70">
        <v>685.8</v>
      </c>
      <c r="H10" s="70">
        <v>731.94</v>
      </c>
      <c r="I10" s="70">
        <v>657.08</v>
      </c>
      <c r="J10" s="70">
        <v>678.59</v>
      </c>
      <c r="K10" s="70">
        <v>533.16999999999996</v>
      </c>
      <c r="L10" s="70">
        <v>537.64</v>
      </c>
      <c r="M10" s="70">
        <v>711.89212643347105</v>
      </c>
      <c r="N10" s="70">
        <v>765.28</v>
      </c>
      <c r="O10" s="70">
        <v>592.21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>
        <v>165</v>
      </c>
      <c r="E11" s="70">
        <v>130.47999999999999</v>
      </c>
      <c r="F11" s="70">
        <v>109.3</v>
      </c>
      <c r="G11" s="70">
        <v>111.61</v>
      </c>
      <c r="H11" s="70">
        <v>198.3</v>
      </c>
      <c r="I11" s="70">
        <v>187.52</v>
      </c>
      <c r="J11" s="70">
        <v>107.5</v>
      </c>
      <c r="K11" s="70">
        <v>110.63</v>
      </c>
      <c r="L11" s="70">
        <v>79.66</v>
      </c>
      <c r="M11" s="70">
        <v>139.971835929364</v>
      </c>
      <c r="N11" s="70">
        <v>95.68</v>
      </c>
      <c r="O11" s="70">
        <v>75.44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>
        <v>516.70000000000005</v>
      </c>
      <c r="E12" s="70">
        <v>336.52</v>
      </c>
      <c r="F12" s="70">
        <v>327.04000000000002</v>
      </c>
      <c r="G12" s="70">
        <v>294.12</v>
      </c>
      <c r="H12" s="70">
        <v>310.14999999999998</v>
      </c>
      <c r="I12" s="70">
        <v>305.14999999999998</v>
      </c>
      <c r="J12" s="70">
        <v>285.14999999999998</v>
      </c>
      <c r="K12" s="70">
        <v>246.83</v>
      </c>
      <c r="L12" s="70">
        <v>288.58999999999997</v>
      </c>
      <c r="M12" s="70">
        <v>439.96526165154597</v>
      </c>
      <c r="N12" s="70">
        <v>327.08999999999997</v>
      </c>
      <c r="O12" s="70">
        <v>242.34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>
        <v>107</v>
      </c>
      <c r="E13" s="70">
        <v>75.06</v>
      </c>
      <c r="F13" s="70">
        <v>117.84</v>
      </c>
      <c r="G13" s="70">
        <v>103.94</v>
      </c>
      <c r="H13" s="70">
        <v>104.64</v>
      </c>
      <c r="I13" s="70">
        <v>100.95</v>
      </c>
      <c r="J13" s="70">
        <v>82</v>
      </c>
      <c r="K13" s="70">
        <v>72.040000000000006</v>
      </c>
      <c r="L13" s="70">
        <v>72.59</v>
      </c>
      <c r="M13" s="70">
        <v>50.985120333324701</v>
      </c>
      <c r="N13" s="70">
        <v>51.44</v>
      </c>
      <c r="O13" s="70">
        <v>44.97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>
        <v>98.7</v>
      </c>
      <c r="E14" s="70">
        <v>79.14</v>
      </c>
      <c r="F14" s="70">
        <v>67.959999999999994</v>
      </c>
      <c r="G14" s="70">
        <v>59.22</v>
      </c>
      <c r="H14" s="70">
        <v>66.58</v>
      </c>
      <c r="I14" s="70">
        <v>43.66</v>
      </c>
      <c r="J14" s="70">
        <v>51.74</v>
      </c>
      <c r="K14" s="70">
        <v>43.37</v>
      </c>
      <c r="L14" s="70">
        <v>59.61</v>
      </c>
      <c r="M14" s="70">
        <v>62.665398069003103</v>
      </c>
      <c r="N14" s="70">
        <v>61.26</v>
      </c>
      <c r="O14" s="70">
        <v>63.09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>
        <v>2692.8</v>
      </c>
      <c r="E15" s="70">
        <v>2057.6799999999998</v>
      </c>
      <c r="F15" s="70">
        <v>2104.38</v>
      </c>
      <c r="G15" s="70">
        <v>1960.23</v>
      </c>
      <c r="H15" s="70">
        <v>2069.6</v>
      </c>
      <c r="I15" s="70">
        <v>1980.08</v>
      </c>
      <c r="J15" s="70">
        <v>1756.82</v>
      </c>
      <c r="K15" s="70">
        <v>1661.14</v>
      </c>
      <c r="L15" s="70">
        <v>1764.77</v>
      </c>
      <c r="M15" s="70">
        <v>1309.6122296936901</v>
      </c>
      <c r="N15" s="70">
        <v>1128.48</v>
      </c>
      <c r="O15" s="70">
        <v>827.89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>
        <v>1154.7</v>
      </c>
      <c r="E16" s="70">
        <v>887.22</v>
      </c>
      <c r="F16" s="70">
        <v>1035.72</v>
      </c>
      <c r="G16" s="70">
        <v>1109.8699999999999</v>
      </c>
      <c r="H16" s="70">
        <v>1045.33</v>
      </c>
      <c r="I16" s="70">
        <v>826.77</v>
      </c>
      <c r="J16" s="70">
        <v>831.23</v>
      </c>
      <c r="K16" s="70">
        <v>751.2</v>
      </c>
      <c r="L16" s="70">
        <v>806.37</v>
      </c>
      <c r="M16" s="70">
        <v>597.53658378986097</v>
      </c>
      <c r="N16" s="70">
        <v>586.76</v>
      </c>
      <c r="O16" s="70">
        <v>490.99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>
        <v>1769.2</v>
      </c>
      <c r="E17" s="70">
        <v>1483.28</v>
      </c>
      <c r="F17" s="70">
        <v>1334.53</v>
      </c>
      <c r="G17" s="70">
        <v>1456.35</v>
      </c>
      <c r="H17" s="70">
        <v>1320.57</v>
      </c>
      <c r="I17" s="70">
        <v>1122.6600000000001</v>
      </c>
      <c r="J17" s="70">
        <v>1129.5</v>
      </c>
      <c r="K17" s="70">
        <v>946.27</v>
      </c>
      <c r="L17" s="70">
        <v>910.7</v>
      </c>
      <c r="M17" s="70">
        <v>757.80498510808695</v>
      </c>
      <c r="N17" s="70">
        <v>601.04</v>
      </c>
      <c r="O17" s="70">
        <v>586.84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>
        <v>2234.3000000000002</v>
      </c>
      <c r="E18" s="70">
        <v>1969.1</v>
      </c>
      <c r="F18" s="70">
        <v>2138.8200000000002</v>
      </c>
      <c r="G18" s="70">
        <v>1695.53</v>
      </c>
      <c r="H18" s="70">
        <v>1681.52</v>
      </c>
      <c r="I18" s="70">
        <v>1450.5</v>
      </c>
      <c r="J18" s="70">
        <v>1354.77</v>
      </c>
      <c r="K18" s="70">
        <v>1291.08</v>
      </c>
      <c r="L18" s="70">
        <v>1245.55</v>
      </c>
      <c r="M18" s="70">
        <v>1249.1520263182399</v>
      </c>
      <c r="N18" s="70">
        <v>776.55</v>
      </c>
      <c r="O18" s="70">
        <v>541.30999999999995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>
        <v>28434.2</v>
      </c>
      <c r="E19" s="71">
        <v>24612.880000000001</v>
      </c>
      <c r="F19" s="71">
        <v>25090.6</v>
      </c>
      <c r="G19" s="71">
        <v>22796.68</v>
      </c>
      <c r="H19" s="71">
        <v>21663.53</v>
      </c>
      <c r="I19" s="71">
        <v>19186.21</v>
      </c>
      <c r="J19" s="71">
        <v>17823.25</v>
      </c>
      <c r="K19" s="71">
        <v>15474.84</v>
      </c>
      <c r="L19" s="71">
        <v>16297.63</v>
      </c>
      <c r="M19" s="71">
        <v>13594.662181671099</v>
      </c>
      <c r="N19" s="71">
        <v>12468.7</v>
      </c>
      <c r="O19" s="71">
        <v>12270.53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>
        <v>6825.3</v>
      </c>
      <c r="E20" s="70">
        <v>5739.97</v>
      </c>
      <c r="F20" s="70">
        <v>6247.01</v>
      </c>
      <c r="G20" s="70">
        <v>5779.73</v>
      </c>
      <c r="H20" s="70">
        <v>5460.13</v>
      </c>
      <c r="I20" s="70">
        <v>4521.67</v>
      </c>
      <c r="J20" s="70">
        <v>4301.58</v>
      </c>
      <c r="K20" s="70">
        <v>3675.23</v>
      </c>
      <c r="L20" s="70">
        <v>3284.37</v>
      </c>
      <c r="M20" s="70">
        <v>2690.0897541383301</v>
      </c>
      <c r="N20" s="70">
        <v>2582.1999999999998</v>
      </c>
      <c r="O20" s="70">
        <v>2527.64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>
        <v>4891.7</v>
      </c>
      <c r="E21" s="70">
        <v>4206.47</v>
      </c>
      <c r="F21" s="70">
        <v>3796.88</v>
      </c>
      <c r="G21" s="70">
        <v>3657.49</v>
      </c>
      <c r="H21" s="70">
        <v>3844.06</v>
      </c>
      <c r="I21" s="70">
        <v>3620.9</v>
      </c>
      <c r="J21" s="70">
        <v>3021.3</v>
      </c>
      <c r="K21" s="70">
        <v>2600.4699999999998</v>
      </c>
      <c r="L21" s="70">
        <v>2472.71</v>
      </c>
      <c r="M21" s="70">
        <v>2307.4933578806299</v>
      </c>
      <c r="N21" s="70">
        <v>2164.91</v>
      </c>
      <c r="O21" s="70">
        <v>2215.81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>
        <v>880</v>
      </c>
      <c r="E22" s="70">
        <v>661.36</v>
      </c>
      <c r="F22" s="70">
        <v>621.5</v>
      </c>
      <c r="G22" s="70">
        <v>770.86</v>
      </c>
      <c r="H22" s="70">
        <v>524.13</v>
      </c>
      <c r="I22" s="70">
        <v>431.1</v>
      </c>
      <c r="J22" s="70">
        <v>384.8</v>
      </c>
      <c r="K22" s="70">
        <v>355.29</v>
      </c>
      <c r="L22" s="70">
        <v>296.91000000000003</v>
      </c>
      <c r="M22" s="70">
        <v>224.472111398577</v>
      </c>
      <c r="N22" s="70">
        <v>248.95</v>
      </c>
      <c r="O22" s="70">
        <v>223.62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>
        <v>1519.1</v>
      </c>
      <c r="E23" s="70">
        <v>1295.1500000000001</v>
      </c>
      <c r="F23" s="70">
        <v>1607.02</v>
      </c>
      <c r="G23" s="70">
        <v>1191.26</v>
      </c>
      <c r="H23" s="70">
        <v>1127.46</v>
      </c>
      <c r="I23" s="70">
        <v>887.1</v>
      </c>
      <c r="J23" s="70">
        <v>864.23</v>
      </c>
      <c r="K23" s="70">
        <v>746.6</v>
      </c>
      <c r="L23" s="70">
        <v>973.93</v>
      </c>
      <c r="M23" s="70">
        <v>607.59389079519894</v>
      </c>
      <c r="N23" s="70">
        <v>471.56</v>
      </c>
      <c r="O23" s="70">
        <v>418.97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>
        <v>4141.8</v>
      </c>
      <c r="E24" s="70">
        <v>3803.24</v>
      </c>
      <c r="F24" s="70">
        <v>3335.07</v>
      </c>
      <c r="G24" s="70">
        <v>3032.28</v>
      </c>
      <c r="H24" s="70">
        <v>2784.08</v>
      </c>
      <c r="I24" s="70">
        <v>2124.69</v>
      </c>
      <c r="J24" s="70">
        <v>2049.29</v>
      </c>
      <c r="K24" s="70">
        <v>1654.75</v>
      </c>
      <c r="L24" s="70">
        <v>2106.39</v>
      </c>
      <c r="M24" s="70">
        <v>1557.5554231353999</v>
      </c>
      <c r="N24" s="70">
        <v>1231.04</v>
      </c>
      <c r="O24" s="70">
        <v>1276.93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>
        <v>3588.6</v>
      </c>
      <c r="E25" s="70">
        <v>3127.21</v>
      </c>
      <c r="F25" s="70">
        <v>3155.41</v>
      </c>
      <c r="G25" s="70">
        <v>2720.26</v>
      </c>
      <c r="H25" s="70">
        <v>2745.35</v>
      </c>
      <c r="I25" s="70">
        <v>2427.09</v>
      </c>
      <c r="J25" s="70">
        <v>2433.23</v>
      </c>
      <c r="K25" s="70">
        <v>2202.12</v>
      </c>
      <c r="L25" s="70">
        <v>1917.08</v>
      </c>
      <c r="M25" s="70">
        <v>1762.76507938387</v>
      </c>
      <c r="N25" s="70">
        <v>1708.23</v>
      </c>
      <c r="O25" s="70">
        <v>1560.04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>
        <v>6587.7</v>
      </c>
      <c r="E26" s="70">
        <v>5779.48</v>
      </c>
      <c r="F26" s="70">
        <v>6327.71</v>
      </c>
      <c r="G26" s="70">
        <v>5644.8</v>
      </c>
      <c r="H26" s="70">
        <v>5178.32</v>
      </c>
      <c r="I26" s="70">
        <v>5173.66</v>
      </c>
      <c r="J26" s="70">
        <v>4768.82</v>
      </c>
      <c r="K26" s="70">
        <v>4240.38</v>
      </c>
      <c r="L26" s="70">
        <v>5246.24</v>
      </c>
      <c r="M26" s="70">
        <v>4444.6925649390696</v>
      </c>
      <c r="N26" s="70">
        <v>4061.81</v>
      </c>
      <c r="O26" s="70">
        <v>4047.52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A8633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IF(Titelblatt!$E$19="Deutsch",Sprachen!$C$64,IF(Titelblatt!$E$19="Français",Sprachen!$D$64,Sprachen!$E$64))</f>
        <v>Heizöl mittel und schwer</v>
      </c>
    </row>
    <row r="2" spans="1:15" x14ac:dyDescent="0.25">
      <c r="A2" t="str">
        <f>IF(Titelblatt!$E$19="Deutsch",Sprachen!$C$30,IF(Titelblatt!$E$19="Français",Sprachen!$D$30,Sprachen!$E$30))</f>
        <v>Vollerhobene Daten [TJ]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>
        <v>986.46278053319998</v>
      </c>
      <c r="E5" s="71">
        <v>254.75947158240001</v>
      </c>
      <c r="F5" s="71">
        <v>309.72754245239997</v>
      </c>
      <c r="G5" s="71">
        <v>175.16640900959999</v>
      </c>
      <c r="H5" s="71">
        <v>148.4153537004</v>
      </c>
      <c r="I5" s="71">
        <v>43.102308635999997</v>
      </c>
      <c r="J5" s="71">
        <v>52.278730142400001</v>
      </c>
      <c r="K5" s="71">
        <v>37.346821864837899</v>
      </c>
      <c r="L5" s="71">
        <v>0.27730748519999998</v>
      </c>
      <c r="M5" s="71">
        <v>1.2335846004</v>
      </c>
      <c r="N5" s="71">
        <v>0.13883173200000001</v>
      </c>
      <c r="O5" s="71">
        <v>9.3108232799999996E-2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>
        <v>986.46278053319998</v>
      </c>
      <c r="E6" s="71">
        <v>254.75947158240001</v>
      </c>
      <c r="F6" s="71">
        <v>196.19403717239999</v>
      </c>
      <c r="G6" s="71">
        <v>173.24329287239999</v>
      </c>
      <c r="H6" s="71">
        <v>146.57810756040001</v>
      </c>
      <c r="I6" s="71">
        <v>41.805675633600003</v>
      </c>
      <c r="J6" s="71">
        <v>52.278730142400001</v>
      </c>
      <c r="K6" s="71">
        <v>37.346821864837899</v>
      </c>
      <c r="L6" s="71">
        <v>0.27730748519999998</v>
      </c>
      <c r="M6" s="71">
        <v>1.2335846004</v>
      </c>
      <c r="N6" s="71">
        <v>0.13883173200000001</v>
      </c>
      <c r="O6" s="71">
        <v>9.3108232799999996E-2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>
        <v>8.0016123599999993</v>
      </c>
      <c r="E8" s="70">
        <v>8.1490271364000009</v>
      </c>
      <c r="F8" s="70">
        <v>9.9980601300000007</v>
      </c>
      <c r="G8" s="70">
        <v>10.219993135199999</v>
      </c>
      <c r="H8" s="70">
        <v>10.105723940400001</v>
      </c>
      <c r="I8" s="70">
        <v>9.6670393992000001</v>
      </c>
      <c r="J8" s="70">
        <v>5.7962050343999998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>
        <v>45.626277434400002</v>
      </c>
      <c r="E9" s="70">
        <v>14.990662800000001</v>
      </c>
      <c r="F9" s="70">
        <v>15.099829632000001</v>
      </c>
      <c r="G9" s="70">
        <v>12.563678447999999</v>
      </c>
      <c r="H9" s="70">
        <v>15.670582308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>
        <v>103.9863911832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>
        <v>457.44177612959999</v>
      </c>
      <c r="E11" s="70">
        <v>223.5775877028</v>
      </c>
      <c r="F11" s="70">
        <v>129.96576356040001</v>
      </c>
      <c r="G11" s="70">
        <v>143.40783947400001</v>
      </c>
      <c r="H11" s="70">
        <v>111.2218976124</v>
      </c>
      <c r="I11" s="70">
        <v>31.3107877584</v>
      </c>
      <c r="J11" s="70">
        <v>46.214117092800002</v>
      </c>
      <c r="K11" s="70">
        <v>37.070938294837902</v>
      </c>
      <c r="L11" s="70">
        <v>0</v>
      </c>
      <c r="M11" s="70">
        <v>0</v>
      </c>
      <c r="N11" s="70">
        <v>0</v>
      </c>
      <c r="O11" s="70">
        <v>0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>
        <v>294.55714991159999</v>
      </c>
      <c r="E12" s="70">
        <v>8.0421939431999991</v>
      </c>
      <c r="F12" s="70">
        <v>6.3445705991999999</v>
      </c>
      <c r="G12" s="70">
        <v>7.0517818152</v>
      </c>
      <c r="H12" s="70">
        <v>2.9745192995999998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>
        <v>43.745839199999999</v>
      </c>
      <c r="E14" s="70">
        <v>0</v>
      </c>
      <c r="F14" s="70">
        <v>34.785813250799997</v>
      </c>
      <c r="G14" s="70">
        <v>0</v>
      </c>
      <c r="H14" s="70">
        <v>6.6053844000000002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>
        <v>11.250591314399999</v>
      </c>
      <c r="E15" s="70">
        <v>0</v>
      </c>
      <c r="F15" s="70">
        <v>0</v>
      </c>
      <c r="G15" s="70">
        <v>0</v>
      </c>
      <c r="H15" s="70">
        <v>0</v>
      </c>
      <c r="I15" s="70">
        <v>0.827848476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>
        <v>21.853142999999999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0.2374378596</v>
      </c>
      <c r="K17" s="70">
        <v>0.27588357000000002</v>
      </c>
      <c r="L17" s="70">
        <v>0.27730748519999998</v>
      </c>
      <c r="M17" s="70">
        <v>1.2335846004</v>
      </c>
      <c r="N17" s="70">
        <v>0.13883173200000001</v>
      </c>
      <c r="O17" s="70">
        <v>9.3108232799999996E-2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3.09701556E-2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>
        <v>0</v>
      </c>
      <c r="E19" s="71">
        <v>0</v>
      </c>
      <c r="F19" s="71">
        <v>113.53350528</v>
      </c>
      <c r="G19" s="71">
        <v>1.9231161372000001</v>
      </c>
      <c r="H19" s="71">
        <v>1.83724614</v>
      </c>
      <c r="I19" s="71">
        <v>1.2966330023999999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>
        <v>0</v>
      </c>
      <c r="E25" s="70">
        <v>0</v>
      </c>
      <c r="F25" s="70">
        <v>0</v>
      </c>
      <c r="G25" s="70">
        <v>1.9231161372000001</v>
      </c>
      <c r="H25" s="70">
        <v>1.83724614</v>
      </c>
      <c r="I25" s="70">
        <v>1.2966330023999999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>
        <v>0</v>
      </c>
      <c r="E26" s="70">
        <v>0</v>
      </c>
      <c r="F26" s="70">
        <v>113.53350528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2A8633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IF(Titelblatt!$E$19="Deutsch",Sprachen!$C$65,IF(Titelblatt!$E$19="Français",Sprachen!$D$65,Sprachen!$E$65))</f>
        <v>Industrieabfälle</v>
      </c>
    </row>
    <row r="2" spans="1:15" x14ac:dyDescent="0.25">
      <c r="A2" t="str">
        <f>IF(Titelblatt!$E$19="Deutsch",Sprachen!$C$30,IF(Titelblatt!$E$19="Français",Sprachen!$D$30,Sprachen!$E$30))</f>
        <v>Vollerhobene Daten [TJ]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>
        <v>11480.573331600001</v>
      </c>
      <c r="E5" s="71">
        <v>12842.2631064823</v>
      </c>
      <c r="F5" s="71">
        <v>11087.683727</v>
      </c>
      <c r="G5" s="71">
        <v>11704.9476442</v>
      </c>
      <c r="H5" s="71">
        <v>11681.89156104</v>
      </c>
      <c r="I5" s="71">
        <v>11710.89445435</v>
      </c>
      <c r="J5" s="71">
        <v>12310.4272372</v>
      </c>
      <c r="K5" s="71">
        <v>12084.276574699999</v>
      </c>
      <c r="L5" s="71">
        <v>12412.153709632001</v>
      </c>
      <c r="M5" s="71">
        <v>12060.57567896</v>
      </c>
      <c r="N5" s="71">
        <v>11728.58803777</v>
      </c>
      <c r="O5" s="71">
        <v>12289.956224944999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>
        <v>11458.2671316</v>
      </c>
      <c r="E6" s="71">
        <v>12667.7785958</v>
      </c>
      <c r="F6" s="71">
        <v>10875.557765</v>
      </c>
      <c r="G6" s="71">
        <v>11455.5140342</v>
      </c>
      <c r="H6" s="71">
        <v>11434.217501040001</v>
      </c>
      <c r="I6" s="71">
        <v>11372.183454350001</v>
      </c>
      <c r="J6" s="71">
        <v>11976.0898772</v>
      </c>
      <c r="K6" s="71">
        <v>11804.108133899999</v>
      </c>
      <c r="L6" s="71">
        <v>12136.129463232</v>
      </c>
      <c r="M6" s="71">
        <v>11788.19448496</v>
      </c>
      <c r="N6" s="71">
        <v>11453.191667769999</v>
      </c>
      <c r="O6" s="71">
        <v>11937.110960945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>
        <v>150.61559700000001</v>
      </c>
      <c r="E7" s="70">
        <v>141.40453099999999</v>
      </c>
      <c r="F7" s="70">
        <v>136.74359999999999</v>
      </c>
      <c r="G7" s="70">
        <v>160.21895799999999</v>
      </c>
      <c r="H7" s="70">
        <v>168.3105328</v>
      </c>
      <c r="I7" s="70">
        <v>154.94369040000001</v>
      </c>
      <c r="J7" s="70">
        <v>155.06627760000001</v>
      </c>
      <c r="K7" s="70">
        <v>163.68152040000001</v>
      </c>
      <c r="L7" s="70">
        <v>166.21813800000001</v>
      </c>
      <c r="M7" s="70">
        <v>128.20243679999999</v>
      </c>
      <c r="N7" s="70">
        <v>163.14284000000001</v>
      </c>
      <c r="O7" s="70">
        <v>162.41922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>
        <v>37.785468000000002</v>
      </c>
      <c r="E8" s="70">
        <v>39.724330000000002</v>
      </c>
      <c r="F8" s="70">
        <v>36.838999999999999</v>
      </c>
      <c r="G8" s="70">
        <v>18.123999999999999</v>
      </c>
      <c r="H8" s="70">
        <v>19.030200000000001</v>
      </c>
      <c r="I8" s="70">
        <v>2.4094000000000002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>
        <v>1382.499685</v>
      </c>
      <c r="E9" s="70">
        <v>1471.1918896</v>
      </c>
      <c r="F9" s="70">
        <v>957.93640359999995</v>
      </c>
      <c r="G9" s="70">
        <v>846.0669762</v>
      </c>
      <c r="H9" s="70">
        <v>789.09520799999996</v>
      </c>
      <c r="I9" s="70">
        <v>592.65468499999997</v>
      </c>
      <c r="J9" s="70">
        <v>603.23216000000002</v>
      </c>
      <c r="K9" s="70">
        <v>578.47305200000005</v>
      </c>
      <c r="L9" s="70">
        <v>624.45259780000004</v>
      </c>
      <c r="M9" s="70">
        <v>797.824883</v>
      </c>
      <c r="N9" s="70">
        <v>776.01608799999997</v>
      </c>
      <c r="O9" s="70">
        <v>713.60720000000003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>
        <v>3916.1531015999999</v>
      </c>
      <c r="E10" s="70">
        <v>4323.0669651999997</v>
      </c>
      <c r="F10" s="70">
        <v>4507.1425144000004</v>
      </c>
      <c r="G10" s="70">
        <v>4515.9252064000002</v>
      </c>
      <c r="H10" s="70">
        <v>4462.4832852400004</v>
      </c>
      <c r="I10" s="70">
        <v>4467.9037789499998</v>
      </c>
      <c r="J10" s="70">
        <v>4706.4597996000002</v>
      </c>
      <c r="K10" s="70">
        <v>4577.2297415000003</v>
      </c>
      <c r="L10" s="70">
        <v>4786.1813874319996</v>
      </c>
      <c r="M10" s="70">
        <v>4538.8140851600001</v>
      </c>
      <c r="N10" s="70">
        <v>4532.4685881699997</v>
      </c>
      <c r="O10" s="70">
        <v>4445.8051409449999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>
        <v>5846.5625799999998</v>
      </c>
      <c r="E11" s="70">
        <v>6556.3426799999997</v>
      </c>
      <c r="F11" s="70">
        <v>5092.9261470000001</v>
      </c>
      <c r="G11" s="70">
        <v>5791.9819011999998</v>
      </c>
      <c r="H11" s="70">
        <v>5853.8238000000001</v>
      </c>
      <c r="I11" s="70">
        <v>6007.5763999999999</v>
      </c>
      <c r="J11" s="70">
        <v>6364.7716399999999</v>
      </c>
      <c r="K11" s="70">
        <v>6349.2194200000004</v>
      </c>
      <c r="L11" s="70">
        <v>6439.1588400000001</v>
      </c>
      <c r="M11" s="70">
        <v>6190.70568</v>
      </c>
      <c r="N11" s="70">
        <v>5859.0757516000003</v>
      </c>
      <c r="O11" s="70">
        <v>6512.8096999999998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>
        <v>0</v>
      </c>
      <c r="E14" s="70">
        <v>0</v>
      </c>
      <c r="F14" s="70">
        <v>1E-3</v>
      </c>
      <c r="G14" s="70">
        <v>1.3924E-3</v>
      </c>
      <c r="H14" s="70">
        <v>0</v>
      </c>
      <c r="I14" s="70">
        <v>4.5999999999999999E-2</v>
      </c>
      <c r="J14" s="70">
        <v>0</v>
      </c>
      <c r="K14" s="70">
        <v>0</v>
      </c>
      <c r="L14" s="70">
        <v>103.7034</v>
      </c>
      <c r="M14" s="70">
        <v>116.9838</v>
      </c>
      <c r="N14" s="70">
        <v>108.93600000000001</v>
      </c>
      <c r="O14" s="70">
        <v>88.495199999999997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>
        <v>0</v>
      </c>
      <c r="E15" s="70">
        <v>0</v>
      </c>
      <c r="F15" s="70">
        <v>0</v>
      </c>
      <c r="G15" s="70">
        <v>0</v>
      </c>
      <c r="H15" s="70">
        <v>0.66517499999999996</v>
      </c>
      <c r="I15" s="70">
        <v>0.51049999999999995</v>
      </c>
      <c r="J15" s="70">
        <v>0.67030000000000001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>
        <v>17.346</v>
      </c>
      <c r="E16" s="70">
        <v>15.728999999999999</v>
      </c>
      <c r="F16" s="70">
        <v>18.019500000000001</v>
      </c>
      <c r="G16" s="70">
        <v>0</v>
      </c>
      <c r="H16" s="70">
        <v>15.4411</v>
      </c>
      <c r="I16" s="70">
        <v>17.228400000000001</v>
      </c>
      <c r="J16" s="70">
        <v>17.579999999999998</v>
      </c>
      <c r="K16" s="70">
        <v>15.0016</v>
      </c>
      <c r="L16" s="70">
        <v>16.3201</v>
      </c>
      <c r="M16" s="70">
        <v>15.5876</v>
      </c>
      <c r="N16" s="70">
        <v>13.4194</v>
      </c>
      <c r="O16" s="70">
        <v>13.9175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>
        <v>107.3047</v>
      </c>
      <c r="E17" s="70">
        <v>120.3192</v>
      </c>
      <c r="F17" s="70">
        <v>125.9496</v>
      </c>
      <c r="G17" s="70">
        <v>123.1956</v>
      </c>
      <c r="H17" s="70">
        <v>125.3682</v>
      </c>
      <c r="I17" s="70">
        <v>128.44395</v>
      </c>
      <c r="J17" s="70">
        <v>127.99979999999999</v>
      </c>
      <c r="K17" s="70">
        <v>120.50279999999999</v>
      </c>
      <c r="L17" s="70">
        <v>9.5000000000000001E-2</v>
      </c>
      <c r="M17" s="70">
        <v>7.5999999999999998E-2</v>
      </c>
      <c r="N17" s="70">
        <v>0.13300000000000001</v>
      </c>
      <c r="O17" s="70">
        <v>5.7000000000000002E-2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0.46665000000000001</v>
      </c>
      <c r="J18" s="70">
        <v>0.30990000000000001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>
        <v>22.3062</v>
      </c>
      <c r="E19" s="71">
        <v>174.48451068232399</v>
      </c>
      <c r="F19" s="71">
        <v>212.12596199999999</v>
      </c>
      <c r="G19" s="71">
        <v>249.43360999999999</v>
      </c>
      <c r="H19" s="71">
        <v>247.67406</v>
      </c>
      <c r="I19" s="71">
        <v>338.71100000000001</v>
      </c>
      <c r="J19" s="71">
        <v>334.33735999999999</v>
      </c>
      <c r="K19" s="71">
        <v>280.16844079999998</v>
      </c>
      <c r="L19" s="71">
        <v>276.02424639999998</v>
      </c>
      <c r="M19" s="71">
        <v>272.38119399999999</v>
      </c>
      <c r="N19" s="71">
        <v>275.39636999999999</v>
      </c>
      <c r="O19" s="71">
        <v>352.84526399999999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>
        <v>0</v>
      </c>
      <c r="E20" s="70">
        <v>0</v>
      </c>
      <c r="F20" s="70">
        <v>0</v>
      </c>
      <c r="G20" s="70">
        <v>0</v>
      </c>
      <c r="H20" s="70">
        <v>1.9800000000000002E-2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3.6339999999999999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>
        <v>22.3062</v>
      </c>
      <c r="E26" s="70">
        <v>174.48451068232399</v>
      </c>
      <c r="F26" s="70">
        <v>212.12596199999999</v>
      </c>
      <c r="G26" s="70">
        <v>249.43360999999999</v>
      </c>
      <c r="H26" s="70">
        <v>247.65425999999999</v>
      </c>
      <c r="I26" s="70">
        <v>335.077</v>
      </c>
      <c r="J26" s="70">
        <v>334.33735999999999</v>
      </c>
      <c r="K26" s="70">
        <v>280.16844079999998</v>
      </c>
      <c r="L26" s="70">
        <v>276.02424639999998</v>
      </c>
      <c r="M26" s="70">
        <v>272.38119399999999</v>
      </c>
      <c r="N26" s="70">
        <v>275.39636999999999</v>
      </c>
      <c r="O26" s="70">
        <v>352.84526399999999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2A8633"/>
  </sheetPr>
  <dimension ref="A1:O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5" x14ac:dyDescent="0.25"/>
  <cols>
    <col min="1" max="1" width="14.7109375" customWidth="1"/>
    <col min="2" max="2" width="29.28515625" customWidth="1"/>
    <col min="3" max="3" width="16.5703125" customWidth="1"/>
  </cols>
  <sheetData>
    <row r="1" spans="1:15" ht="18.75" customHeight="1" x14ac:dyDescent="0.3">
      <c r="A1" s="69" t="str">
        <f>IF(Titelblatt!$E$19="Deutsch",Sprachen!$C$66,IF(Titelblatt!$E$19="Français",Sprachen!$D$66,Sprachen!$E$66))</f>
        <v>Kohle</v>
      </c>
    </row>
    <row r="2" spans="1:15" x14ac:dyDescent="0.25">
      <c r="A2" t="str">
        <f>IF(Titelblatt!$E$19="Deutsch",Sprachen!$C$30,IF(Titelblatt!$E$19="Français",Sprachen!$D$30,Sprachen!$E$30))</f>
        <v>Vollerhobene Daten [TJ]</v>
      </c>
    </row>
    <row r="4" spans="1:15" x14ac:dyDescent="0.25">
      <c r="A4" s="68" t="str">
        <f>IF(Titelblatt!$E$19="Deutsch",Sprachen!$C2,IF(Titelblatt!$E$19="Français",Sprachen!$D2,Sprachen!$E2))</f>
        <v>BranchenNr.</v>
      </c>
      <c r="B4" s="68" t="str">
        <f>IF(Titelblatt!$E$19="Deutsch",Sprachen!$C3,IF(Titelblatt!$E$19="Français",Sprachen!$D3,Sprachen!$E3))</f>
        <v>Branchenname</v>
      </c>
      <c r="C4" s="68" t="str">
        <f>IF(Titelblatt!$E$19="Deutsch",Sprachen!$C4,IF(Titelblatt!$E$19="Français",Sprachen!$D4,Sprachen!$E4))</f>
        <v>Sektor</v>
      </c>
      <c r="D4" s="72">
        <v>2013</v>
      </c>
      <c r="E4" s="72">
        <v>2014</v>
      </c>
      <c r="F4" s="72">
        <v>2015</v>
      </c>
      <c r="G4" s="72">
        <v>2016</v>
      </c>
      <c r="H4" s="72">
        <v>2017</v>
      </c>
      <c r="I4" s="72">
        <v>2018</v>
      </c>
      <c r="J4" s="72">
        <v>2019</v>
      </c>
      <c r="K4" s="72">
        <v>2020</v>
      </c>
      <c r="L4" s="72">
        <v>2021</v>
      </c>
      <c r="M4" s="72">
        <v>2022</v>
      </c>
      <c r="N4" s="72">
        <v>2023</v>
      </c>
      <c r="O4" s="72">
        <v>2024</v>
      </c>
    </row>
    <row r="5" spans="1:15" x14ac:dyDescent="0.25">
      <c r="A5" s="71" t="s">
        <v>3</v>
      </c>
      <c r="B5" s="71" t="str">
        <f>IF(Titelblatt!$E$19="Deutsch",Sprachen!$C7,IF(Titelblatt!$E$19="Français",Sprachen!$D7,Sprachen!$E7))</f>
        <v>Total</v>
      </c>
      <c r="C5" s="71"/>
      <c r="D5" s="71">
        <v>5266.9674999999997</v>
      </c>
      <c r="E5" s="71">
        <v>5504.2300434999997</v>
      </c>
      <c r="F5" s="71">
        <v>5005.2761565000001</v>
      </c>
      <c r="G5" s="71">
        <v>4594.8668600000001</v>
      </c>
      <c r="H5" s="71">
        <v>4509.0618000000004</v>
      </c>
      <c r="I5" s="71">
        <v>4185.2148999999999</v>
      </c>
      <c r="J5" s="71">
        <v>3742.4639944</v>
      </c>
      <c r="K5" s="71">
        <v>3596.0079472000002</v>
      </c>
      <c r="L5" s="71">
        <v>3625.6452344999998</v>
      </c>
      <c r="M5" s="71">
        <v>3830.3500310999998</v>
      </c>
      <c r="N5" s="71">
        <v>3014.9064079999998</v>
      </c>
      <c r="O5" s="71">
        <v>2523.3441849999999</v>
      </c>
    </row>
    <row r="6" spans="1:15" x14ac:dyDescent="0.25">
      <c r="A6" s="71" t="s">
        <v>5</v>
      </c>
      <c r="B6" s="71" t="str">
        <f>IF(Titelblatt!$E$19="Deutsch",Sprachen!$C8,IF(Titelblatt!$E$19="Français",Sprachen!$D8,Sprachen!$E8))</f>
        <v>Total (Industrie)</v>
      </c>
      <c r="C6" s="71"/>
      <c r="D6" s="71">
        <v>5261.0441049999999</v>
      </c>
      <c r="E6" s="71">
        <v>5499.7420435000004</v>
      </c>
      <c r="F6" s="71">
        <v>5005.2761565000001</v>
      </c>
      <c r="G6" s="71">
        <v>4594.8668600000001</v>
      </c>
      <c r="H6" s="71">
        <v>4509.0618000000004</v>
      </c>
      <c r="I6" s="71">
        <v>4185.2148999999999</v>
      </c>
      <c r="J6" s="71">
        <v>3742.4639944</v>
      </c>
      <c r="K6" s="71">
        <v>3596.0079472000002</v>
      </c>
      <c r="L6" s="71">
        <v>3625.6452344999998</v>
      </c>
      <c r="M6" s="71">
        <v>3830.3500310999998</v>
      </c>
      <c r="N6" s="71">
        <v>3014.9064079999998</v>
      </c>
      <c r="O6" s="71">
        <v>2523.3441849999999</v>
      </c>
    </row>
    <row r="7" spans="1:15" x14ac:dyDescent="0.25">
      <c r="A7" s="67">
        <v>1</v>
      </c>
      <c r="B7" s="70" t="str">
        <f>IF(Titelblatt!$E$19="Deutsch",Sprachen!$C9,IF(Titelblatt!$E$19="Français",Sprachen!$D9,Sprachen!$E9))</f>
        <v>Nahrungsmittel</v>
      </c>
      <c r="C7" s="70" t="str">
        <f>IF(Titelblatt!$E$19="Deutsch",Sprachen!$C$5,IF(Titelblatt!$E$19="Français",Sprachen!$D$5,Sprachen!$E$5))</f>
        <v>Industrie</v>
      </c>
      <c r="D7" s="70">
        <v>31.161000000000001</v>
      </c>
      <c r="E7" s="70">
        <v>75.224999999999994</v>
      </c>
      <c r="F7" s="70">
        <v>53.116500000000002</v>
      </c>
      <c r="G7" s="70">
        <v>54.238500000000002</v>
      </c>
      <c r="H7" s="70">
        <v>62.296500000000002</v>
      </c>
      <c r="I7" s="70">
        <v>56.762999999999998</v>
      </c>
      <c r="J7" s="70">
        <v>72.826544400000003</v>
      </c>
      <c r="K7" s="70">
        <v>98.096977199999998</v>
      </c>
      <c r="L7" s="70">
        <v>54.288162</v>
      </c>
      <c r="M7" s="70">
        <v>70.378449599999996</v>
      </c>
      <c r="N7" s="70">
        <v>64.599073500000003</v>
      </c>
      <c r="O7" s="70">
        <v>72.552599999999998</v>
      </c>
    </row>
    <row r="8" spans="1:15" x14ac:dyDescent="0.25">
      <c r="A8" s="67">
        <v>2</v>
      </c>
      <c r="B8" s="70" t="str">
        <f>IF(Titelblatt!$E$19="Deutsch",Sprachen!$C10,IF(Titelblatt!$E$19="Français",Sprachen!$D10,Sprachen!$E10))</f>
        <v>Textil und Leder</v>
      </c>
      <c r="C8" s="70" t="str">
        <f>IF(Titelblatt!$E$19="Deutsch",Sprachen!$C$5,IF(Titelblatt!$E$19="Français",Sprachen!$D$5,Sprachen!$E$5))</f>
        <v>Industrie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</row>
    <row r="9" spans="1:15" x14ac:dyDescent="0.25">
      <c r="A9" s="67">
        <v>3</v>
      </c>
      <c r="B9" s="70" t="str">
        <f>IF(Titelblatt!$E$19="Deutsch",Sprachen!$C11,IF(Titelblatt!$E$19="Français",Sprachen!$D11,Sprachen!$E11))</f>
        <v>Papier und Druck</v>
      </c>
      <c r="C9" s="70" t="str">
        <f>IF(Titelblatt!$E$19="Deutsch",Sprachen!$C$5,IF(Titelblatt!$E$19="Français",Sprachen!$D$5,Sprachen!$E$5))</f>
        <v>Industrie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</row>
    <row r="10" spans="1:15" x14ac:dyDescent="0.25">
      <c r="A10" s="67">
        <v>4</v>
      </c>
      <c r="B10" s="70" t="str">
        <f>IF(Titelblatt!$E$19="Deutsch",Sprachen!$C12,IF(Titelblatt!$E$19="Français",Sprachen!$D12,Sprachen!$E12))</f>
        <v>Chemie und Pharma</v>
      </c>
      <c r="C10" s="70" t="str">
        <f>IF(Titelblatt!$E$19="Deutsch",Sprachen!$C$5,IF(Titelblatt!$E$19="Français",Sprachen!$D$5,Sprachen!$E$5))</f>
        <v>Industrie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</row>
    <row r="11" spans="1:15" x14ac:dyDescent="0.25">
      <c r="A11" s="67">
        <v>5</v>
      </c>
      <c r="B11" s="70" t="str">
        <f>IF(Titelblatt!$E$19="Deutsch",Sprachen!$C13,IF(Titelblatt!$E$19="Français",Sprachen!$D13,Sprachen!$E13))</f>
        <v>Zement und Beton</v>
      </c>
      <c r="C11" s="70" t="str">
        <f>IF(Titelblatt!$E$19="Deutsch",Sprachen!$C$5,IF(Titelblatt!$E$19="Français",Sprachen!$D$5,Sprachen!$E$5))</f>
        <v>Industrie</v>
      </c>
      <c r="D11" s="70">
        <v>4566.2682999999997</v>
      </c>
      <c r="E11" s="70">
        <v>4755.799</v>
      </c>
      <c r="F11" s="70">
        <v>4317.741</v>
      </c>
      <c r="G11" s="70">
        <v>3875.8861999999999</v>
      </c>
      <c r="H11" s="70">
        <v>3789.7424999999998</v>
      </c>
      <c r="I11" s="70">
        <v>3491.6608000000001</v>
      </c>
      <c r="J11" s="70">
        <v>3094.9771000000001</v>
      </c>
      <c r="K11" s="70">
        <v>2947.5765999999999</v>
      </c>
      <c r="L11" s="70">
        <v>3034.7556</v>
      </c>
      <c r="M11" s="70">
        <v>3247.5104999999999</v>
      </c>
      <c r="N11" s="70">
        <v>2531.5891999999999</v>
      </c>
      <c r="O11" s="70">
        <v>2269.7653</v>
      </c>
    </row>
    <row r="12" spans="1:15" x14ac:dyDescent="0.25">
      <c r="A12" s="67">
        <v>6</v>
      </c>
      <c r="B12" s="70" t="str">
        <f>IF(Titelblatt!$E$19="Deutsch",Sprachen!$C14,IF(Titelblatt!$E$19="Français",Sprachen!$D14,Sprachen!$E14))</f>
        <v>Andere Nicht-Eisen-Mineralien</v>
      </c>
      <c r="C12" s="70" t="str">
        <f>IF(Titelblatt!$E$19="Deutsch",Sprachen!$C$5,IF(Titelblatt!$E$19="Français",Sprachen!$D$5,Sprachen!$E$5))</f>
        <v>Industrie</v>
      </c>
      <c r="D12" s="70">
        <v>278.17950000000002</v>
      </c>
      <c r="E12" s="70">
        <v>245.36099999999999</v>
      </c>
      <c r="F12" s="70">
        <v>218.34375</v>
      </c>
      <c r="G12" s="70">
        <v>248.35980000000001</v>
      </c>
      <c r="H12" s="70">
        <v>257.54235</v>
      </c>
      <c r="I12" s="70">
        <v>253.35525000000001</v>
      </c>
      <c r="J12" s="70">
        <v>239.9091</v>
      </c>
      <c r="K12" s="70">
        <v>226.36349999999999</v>
      </c>
      <c r="L12" s="70">
        <v>275.57850000000002</v>
      </c>
      <c r="M12" s="70">
        <v>301.02749999999997</v>
      </c>
      <c r="N12" s="70">
        <v>233.4015</v>
      </c>
      <c r="O12" s="70">
        <v>0</v>
      </c>
    </row>
    <row r="13" spans="1:15" x14ac:dyDescent="0.25">
      <c r="A13" s="67">
        <v>7</v>
      </c>
      <c r="B13" s="70" t="str">
        <f>IF(Titelblatt!$E$19="Deutsch",Sprachen!$C15,IF(Titelblatt!$E$19="Français",Sprachen!$D15,Sprachen!$E15))</f>
        <v>Metall und Eisen</v>
      </c>
      <c r="C13" s="70" t="str">
        <f>IF(Titelblatt!$E$19="Deutsch",Sprachen!$C$5,IF(Titelblatt!$E$19="Français",Sprachen!$D$5,Sprachen!$E$5))</f>
        <v>Industrie</v>
      </c>
      <c r="D13" s="70">
        <v>385.41618</v>
      </c>
      <c r="E13" s="70">
        <v>423.28691850000001</v>
      </c>
      <c r="F13" s="70">
        <v>416.0749065</v>
      </c>
      <c r="G13" s="70">
        <v>416.38236000000001</v>
      </c>
      <c r="H13" s="70">
        <v>399.45495</v>
      </c>
      <c r="I13" s="70">
        <v>383.4282</v>
      </c>
      <c r="J13" s="70">
        <v>334.75125000000003</v>
      </c>
      <c r="K13" s="70">
        <v>323.94537000000003</v>
      </c>
      <c r="L13" s="70">
        <v>261.02297249999998</v>
      </c>
      <c r="M13" s="70">
        <v>211.4335815</v>
      </c>
      <c r="N13" s="70">
        <v>185.31663449999999</v>
      </c>
      <c r="O13" s="70">
        <v>181.026285</v>
      </c>
    </row>
    <row r="14" spans="1:15" x14ac:dyDescent="0.25">
      <c r="A14" s="67">
        <v>8</v>
      </c>
      <c r="B14" s="70" t="str">
        <f>IF(Titelblatt!$E$19="Deutsch",Sprachen!$C16,IF(Titelblatt!$E$19="Français",Sprachen!$D16,Sprachen!$E16))</f>
        <v>Nicht-Eisen-Metalle</v>
      </c>
      <c r="C14" s="70" t="str">
        <f>IF(Titelblatt!$E$19="Deutsch",Sprachen!$C$5,IF(Titelblatt!$E$19="Français",Sprachen!$D$5,Sprachen!$E$5))</f>
        <v>Industrie</v>
      </c>
      <c r="D14" s="70">
        <v>0</v>
      </c>
      <c r="E14" s="70">
        <v>2.5499999999999998E-2</v>
      </c>
      <c r="F14" s="70">
        <v>0</v>
      </c>
      <c r="G14" s="70">
        <v>0</v>
      </c>
      <c r="H14" s="70">
        <v>2.5499999999999998E-2</v>
      </c>
      <c r="I14" s="70">
        <v>0</v>
      </c>
      <c r="J14" s="70">
        <v>0</v>
      </c>
      <c r="K14" s="70">
        <v>2.5499999999999998E-2</v>
      </c>
      <c r="L14" s="70">
        <v>0</v>
      </c>
      <c r="M14" s="70">
        <v>0</v>
      </c>
      <c r="N14" s="70">
        <v>0</v>
      </c>
      <c r="O14" s="70">
        <v>0</v>
      </c>
    </row>
    <row r="15" spans="1:15" x14ac:dyDescent="0.25">
      <c r="A15" s="67">
        <v>9</v>
      </c>
      <c r="B15" s="70" t="str">
        <f>IF(Titelblatt!$E$19="Deutsch",Sprachen!$C17,IF(Titelblatt!$E$19="Français",Sprachen!$D17,Sprachen!$E17))</f>
        <v>Metall und Geräte</v>
      </c>
      <c r="C15" s="70" t="str">
        <f>IF(Titelblatt!$E$19="Deutsch",Sprachen!$C$5,IF(Titelblatt!$E$19="Français",Sprachen!$D$5,Sprachen!$E$5))</f>
        <v>Industrie</v>
      </c>
      <c r="D15" s="70">
        <v>0</v>
      </c>
      <c r="E15" s="70">
        <v>2.5499999999999998E-2</v>
      </c>
      <c r="F15" s="70">
        <v>0</v>
      </c>
      <c r="G15" s="70">
        <v>0</v>
      </c>
      <c r="H15" s="70">
        <v>0</v>
      </c>
      <c r="I15" s="70">
        <v>7.6499999999999997E-3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</row>
    <row r="16" spans="1:15" x14ac:dyDescent="0.25">
      <c r="A16" s="67">
        <v>10</v>
      </c>
      <c r="B16" s="70" t="str">
        <f>IF(Titelblatt!$E$19="Deutsch",Sprachen!$C18,IF(Titelblatt!$E$19="Français",Sprachen!$D18,Sprachen!$E18))</f>
        <v>Maschinen</v>
      </c>
      <c r="C16" s="70" t="str">
        <f>IF(Titelblatt!$E$19="Deutsch",Sprachen!$C$5,IF(Titelblatt!$E$19="Français",Sprachen!$D$5,Sprachen!$E$5))</f>
        <v>Industrie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</row>
    <row r="17" spans="1:15" x14ac:dyDescent="0.25">
      <c r="A17" s="67">
        <v>11</v>
      </c>
      <c r="B17" s="70" t="str">
        <f>IF(Titelblatt!$E$19="Deutsch",Sprachen!$C19,IF(Titelblatt!$E$19="Français",Sprachen!$D19,Sprachen!$E19))</f>
        <v>Andere Industrien</v>
      </c>
      <c r="C17" s="70" t="str">
        <f>IF(Titelblatt!$E$19="Deutsch",Sprachen!$C$5,IF(Titelblatt!$E$19="Français",Sprachen!$D$5,Sprachen!$E$5))</f>
        <v>Industrie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</row>
    <row r="18" spans="1:15" x14ac:dyDescent="0.25">
      <c r="A18" s="67">
        <v>12</v>
      </c>
      <c r="B18" s="70" t="str">
        <f>IF(Titelblatt!$E$19="Deutsch",Sprachen!$C20,IF(Titelblatt!$E$19="Français",Sprachen!$D20,Sprachen!$E20))</f>
        <v>Bau</v>
      </c>
      <c r="C18" s="70" t="str">
        <f>IF(Titelblatt!$E$19="Deutsch",Sprachen!$C$5,IF(Titelblatt!$E$19="Français",Sprachen!$D$5,Sprachen!$E$5))</f>
        <v>Industrie</v>
      </c>
      <c r="D18" s="70">
        <v>1.9125E-2</v>
      </c>
      <c r="E18" s="70">
        <v>1.9125E-2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</row>
    <row r="19" spans="1:15" x14ac:dyDescent="0.25">
      <c r="A19" s="71" t="s">
        <v>20</v>
      </c>
      <c r="B19" s="71" t="str">
        <f>IF(Titelblatt!$E$19="Deutsch",Sprachen!$C21,IF(Titelblatt!$E$19="Français",Sprachen!$D21,Sprachen!$E21))</f>
        <v>Total (Dienstleistungen)</v>
      </c>
      <c r="C19" s="71"/>
      <c r="D19" s="71">
        <v>5.9233950000000002</v>
      </c>
      <c r="E19" s="71">
        <v>4.4880000000000004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</row>
    <row r="20" spans="1:15" x14ac:dyDescent="0.25">
      <c r="A20" s="67">
        <v>13</v>
      </c>
      <c r="B20" s="70" t="str">
        <f>IF(Titelblatt!$E$19="Deutsch",Sprachen!$C22,IF(Titelblatt!$E$19="Français",Sprachen!$D22,Sprachen!$E22))</f>
        <v>Handel</v>
      </c>
      <c r="C20" s="70" t="str">
        <f>IF(Titelblatt!$E$19="Deutsch",Sprachen!$C$6,IF(Titelblatt!$E$19="Français",Sprachen!$D$6,Sprachen!$E$6))</f>
        <v>Dienstleistungen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</row>
    <row r="21" spans="1:15" x14ac:dyDescent="0.25">
      <c r="A21" s="67">
        <v>14</v>
      </c>
      <c r="B21" s="70" t="str">
        <f>IF(Titelblatt!$E$19="Deutsch",Sprachen!$C23,IF(Titelblatt!$E$19="Français",Sprachen!$D23,Sprachen!$E23))</f>
        <v>Gastgewerbe</v>
      </c>
      <c r="C21" s="70" t="str">
        <f>IF(Titelblatt!$E$19="Deutsch",Sprachen!$C$6,IF(Titelblatt!$E$19="Français",Sprachen!$D$6,Sprachen!$E$6))</f>
        <v>Dienstleistungen</v>
      </c>
      <c r="D21" s="70">
        <v>5.8395000000000002E-2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</row>
    <row r="22" spans="1:15" x14ac:dyDescent="0.25">
      <c r="A22" s="67">
        <v>15</v>
      </c>
      <c r="B22" s="70" t="str">
        <f>IF(Titelblatt!$E$19="Deutsch",Sprachen!$C24,IF(Titelblatt!$E$19="Français",Sprachen!$D24,Sprachen!$E24))</f>
        <v>Kredite und Versicherungen</v>
      </c>
      <c r="C22" s="70" t="str">
        <f>IF(Titelblatt!$E$19="Deutsch",Sprachen!$C$6,IF(Titelblatt!$E$19="Français",Sprachen!$D$6,Sprachen!$E$6))</f>
        <v>Dienstleistungen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</row>
    <row r="23" spans="1:15" x14ac:dyDescent="0.25">
      <c r="A23" s="67">
        <v>16</v>
      </c>
      <c r="B23" s="70" t="str">
        <f>IF(Titelblatt!$E$19="Deutsch",Sprachen!$C25,IF(Titelblatt!$E$19="Français",Sprachen!$D25,Sprachen!$E25))</f>
        <v>Verwaltung</v>
      </c>
      <c r="C23" s="70" t="str">
        <f>IF(Titelblatt!$E$19="Deutsch",Sprachen!$C$6,IF(Titelblatt!$E$19="Français",Sprachen!$D$6,Sprachen!$E$6))</f>
        <v>Dienstleistungen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</row>
    <row r="24" spans="1:15" x14ac:dyDescent="0.25">
      <c r="A24" s="67">
        <v>17</v>
      </c>
      <c r="B24" s="70" t="str">
        <f>IF(Titelblatt!$E$19="Deutsch",Sprachen!$C26,IF(Titelblatt!$E$19="Français",Sprachen!$D26,Sprachen!$E26))</f>
        <v>Unterricht</v>
      </c>
      <c r="C24" s="70" t="str">
        <f>IF(Titelblatt!$E$19="Deutsch",Sprachen!$C$6,IF(Titelblatt!$E$19="Français",Sprachen!$D$6,Sprachen!$E$6))</f>
        <v>Dienstleistungen</v>
      </c>
      <c r="D24" s="70">
        <v>0</v>
      </c>
      <c r="E24" s="70">
        <v>0.153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</row>
    <row r="25" spans="1:15" x14ac:dyDescent="0.25">
      <c r="A25" s="67">
        <v>18</v>
      </c>
      <c r="B25" s="70" t="str">
        <f>IF(Titelblatt!$E$19="Deutsch",Sprachen!$C27,IF(Titelblatt!$E$19="Français",Sprachen!$D27,Sprachen!$E27))</f>
        <v>Gesundheits- und Sozialwesen</v>
      </c>
      <c r="C25" s="70" t="str">
        <f>IF(Titelblatt!$E$19="Deutsch",Sprachen!$C$6,IF(Titelblatt!$E$19="Français",Sprachen!$D$6,Sprachen!$E$6))</f>
        <v>Dienstleistungen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</row>
    <row r="26" spans="1:15" x14ac:dyDescent="0.25">
      <c r="A26" s="67">
        <v>19</v>
      </c>
      <c r="B26" s="70" t="str">
        <f>IF(Titelblatt!$E$19="Deutsch",Sprachen!$C28,IF(Titelblatt!$E$19="Français",Sprachen!$D28,Sprachen!$E28))</f>
        <v>Andere Dienstleistungen</v>
      </c>
      <c r="C26" s="70" t="str">
        <f>IF(Titelblatt!$E$19="Deutsch",Sprachen!$C$6,IF(Titelblatt!$E$19="Français",Sprachen!$D$6,Sprachen!$E$6))</f>
        <v>Dienstleistungen</v>
      </c>
      <c r="D26" s="70">
        <v>5.8650000000000002</v>
      </c>
      <c r="E26" s="70">
        <v>4.335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Titelblatt</vt:lpstr>
      <vt:lpstr>Sprachen</vt:lpstr>
      <vt:lpstr>Branchendefinition</vt:lpstr>
      <vt:lpstr>Elektrizität</vt:lpstr>
      <vt:lpstr>Erdgas</vt:lpstr>
      <vt:lpstr>Heizöl extra-leicht</vt:lpstr>
      <vt:lpstr>Heizöl mittel und schwer</vt:lpstr>
      <vt:lpstr>Industrieabfälle</vt:lpstr>
      <vt:lpstr>Kohle</vt:lpstr>
      <vt:lpstr>Fernwärme (Abgabe)</vt:lpstr>
      <vt:lpstr>Fernwärme (Bezug)</vt:lpstr>
      <vt:lpstr>Holz</vt:lpstr>
      <vt:lpstr>Anzahl Arbeitsstätten</vt:lpstr>
      <vt:lpstr>Anzahl Beschäftigte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U80874955</dc:creator>
  <cp:lastModifiedBy>Madonna Erica BFE</cp:lastModifiedBy>
  <dcterms:created xsi:type="dcterms:W3CDTF">2025-02-10T15:41:49Z</dcterms:created>
  <dcterms:modified xsi:type="dcterms:W3CDTF">2025-08-28T06:54:27Z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2025-07-10T06:57:40Z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f6198013-6846-4eb2-ae99-5c86535232ca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